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seno/Downloads/"/>
    </mc:Choice>
  </mc:AlternateContent>
  <xr:revisionPtr revIDLastSave="0" documentId="13_ncr:1_{01554941-7815-0E4A-A16E-A189AF4FC78E}" xr6:coauthVersionLast="36" xr6:coauthVersionMax="36" xr10:uidLastSave="{00000000-0000-0000-0000-000000000000}"/>
  <bookViews>
    <workbookView showHorizontalScroll="0" showVerticalScroll="0" showSheetTabs="0" xWindow="0" yWindow="460" windowWidth="19000" windowHeight="21660" xr2:uid="{00000000-000D-0000-FFFF-FFFF00000000}"/>
  </bookViews>
  <sheets>
    <sheet name="GASTOS POR COVID IACIP" sheetId="1" r:id="rId1"/>
  </sheets>
  <calcPr calcId="181029"/>
</workbook>
</file>

<file path=xl/calcChain.xml><?xml version="1.0" encoding="utf-8"?>
<calcChain xmlns="http://schemas.openxmlformats.org/spreadsheetml/2006/main">
  <c r="D69" i="1" l="1"/>
  <c r="E69" i="1" s="1"/>
  <c r="D68" i="1" l="1"/>
  <c r="E68" i="1" s="1"/>
  <c r="F67" i="1" l="1"/>
  <c r="D67" i="1" s="1"/>
  <c r="E67" i="1" s="1"/>
  <c r="D66" i="1" l="1"/>
  <c r="E66" i="1" s="1"/>
  <c r="D65" i="1" l="1"/>
  <c r="E65" i="1" s="1"/>
  <c r="D64" i="1"/>
  <c r="E64" i="1" s="1"/>
  <c r="D63" i="1"/>
  <c r="E63" i="1" s="1"/>
  <c r="D59" i="1" l="1"/>
  <c r="E59" i="1" s="1"/>
  <c r="D60" i="1"/>
  <c r="E60" i="1" s="1"/>
  <c r="D61" i="1"/>
  <c r="E61" i="1" s="1"/>
  <c r="D58" i="1"/>
  <c r="E58" i="1" s="1"/>
  <c r="F62" i="1"/>
  <c r="D62" i="1" s="1"/>
  <c r="E62" i="1" s="1"/>
  <c r="D57" i="1"/>
  <c r="E57" i="1" s="1"/>
  <c r="D56" i="1"/>
  <c r="E56" i="1" s="1"/>
  <c r="D55" i="1"/>
  <c r="E55" i="1" s="1"/>
  <c r="D54" i="1"/>
  <c r="E54" i="1" s="1"/>
  <c r="F53" i="1"/>
  <c r="D53" i="1" s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F39" i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F70" i="1" l="1"/>
  <c r="D39" i="1"/>
  <c r="E39" i="1" s="1"/>
</calcChain>
</file>

<file path=xl/sharedStrings.xml><?xml version="1.0" encoding="utf-8"?>
<sst xmlns="http://schemas.openxmlformats.org/spreadsheetml/2006/main" count="268" uniqueCount="104">
  <si>
    <t>IBBGG30292</t>
  </si>
  <si>
    <t>FN153021</t>
  </si>
  <si>
    <t>TLE6541</t>
  </si>
  <si>
    <t>A19755</t>
  </si>
  <si>
    <t>A19833</t>
  </si>
  <si>
    <t>IXCAS1984</t>
  </si>
  <si>
    <t>IXCAS1985</t>
  </si>
  <si>
    <t>IBBRH912</t>
  </si>
  <si>
    <t>IBBRH913</t>
  </si>
  <si>
    <t>BNG4513475</t>
  </si>
  <si>
    <t>TLE6543</t>
  </si>
  <si>
    <t>AFG1796095</t>
  </si>
  <si>
    <t>FWDM6501104043</t>
  </si>
  <si>
    <t>FWDM6501104044</t>
  </si>
  <si>
    <t>FWDM6501104045</t>
  </si>
  <si>
    <t>AFG1798861</t>
  </si>
  <si>
    <t>AFG1804079</t>
  </si>
  <si>
    <t>IWAQX201269</t>
  </si>
  <si>
    <t>IWAQX203168</t>
  </si>
  <si>
    <t>BNG4571943</t>
  </si>
  <si>
    <t>A27057</t>
  </si>
  <si>
    <t>A371</t>
  </si>
  <si>
    <t>PZ17979</t>
  </si>
  <si>
    <t>PZ18007</t>
  </si>
  <si>
    <t>A389</t>
  </si>
  <si>
    <t>A390</t>
  </si>
  <si>
    <t>A27154</t>
  </si>
  <si>
    <t>FWDM6501104615</t>
  </si>
  <si>
    <t>TRANSPARENCIA PROACTIVA COVID-19 IACIP</t>
  </si>
  <si>
    <t xml:space="preserve">Fecha </t>
  </si>
  <si>
    <t>Proveedor</t>
  </si>
  <si>
    <t>Número de factura</t>
  </si>
  <si>
    <t>Subtotal</t>
  </si>
  <si>
    <t>Iva</t>
  </si>
  <si>
    <t>Total</t>
  </si>
  <si>
    <t>Descripción del bien/servicio</t>
  </si>
  <si>
    <t>Cantidad</t>
  </si>
  <si>
    <t>Unidad de medida</t>
  </si>
  <si>
    <t>Nueva Wal Mart de México, S. de R. L. de C.V.</t>
  </si>
  <si>
    <t>Gel antibacterial</t>
  </si>
  <si>
    <t>pieza</t>
  </si>
  <si>
    <t>Cubrebocas</t>
  </si>
  <si>
    <t>Aerosol desinfectante</t>
  </si>
  <si>
    <t>Tiendas Chedraui S.A. de C.V.</t>
  </si>
  <si>
    <t>Ecodeli Comercial S.A. de C.V.</t>
  </si>
  <si>
    <t>Limpiador germicida</t>
  </si>
  <si>
    <t>litros</t>
  </si>
  <si>
    <t xml:space="preserve">Franela </t>
  </si>
  <si>
    <t>metros</t>
  </si>
  <si>
    <t>Gel alcohol sanitizante</t>
  </si>
  <si>
    <t>Bomba dosificadora</t>
  </si>
  <si>
    <t>piezas</t>
  </si>
  <si>
    <t>Ecología Devida S.A. de C.V.</t>
  </si>
  <si>
    <t>Dermolit A</t>
  </si>
  <si>
    <t>Cloro</t>
  </si>
  <si>
    <t>Aspersor sanitizante</t>
  </si>
  <si>
    <t>Germlit quirófano</t>
  </si>
  <si>
    <t>Guante nitrilo</t>
  </si>
  <si>
    <t>Careta facial</t>
  </si>
  <si>
    <t>Envase de plástico</t>
  </si>
  <si>
    <t>Toalla microfibra</t>
  </si>
  <si>
    <t>Atomizador de uso rudo</t>
  </si>
  <si>
    <t>Tapete sanitizante</t>
  </si>
  <si>
    <t>Toallitas desinfectantes</t>
  </si>
  <si>
    <t>Cubrebocas tricapa</t>
  </si>
  <si>
    <t>Costco de México, S.A. de C.V.</t>
  </si>
  <si>
    <t>Termómetro digital infrarrojo</t>
  </si>
  <si>
    <t>Cubrebocas reutilizable</t>
  </si>
  <si>
    <t>IWAQX200221</t>
  </si>
  <si>
    <t>Desinfectante</t>
  </si>
  <si>
    <t>Waldos Dolar Mart de Mexico S.R.L. de C.V.</t>
  </si>
  <si>
    <t xml:space="preserve">Cubrebocas </t>
  </si>
  <si>
    <t xml:space="preserve">Envases para gel antibacterial </t>
  </si>
  <si>
    <t>Termómetro de frente</t>
  </si>
  <si>
    <t>Toallitas húmedas antibacteriales</t>
  </si>
  <si>
    <t>ICACH743997</t>
  </si>
  <si>
    <t>Caimi León S.A. de C.V.</t>
  </si>
  <si>
    <t>Cubrebocas Silvertech Plus gris/logo</t>
  </si>
  <si>
    <t>Eduardo Vázquez Árciga</t>
  </si>
  <si>
    <t>Guantes de látex</t>
  </si>
  <si>
    <t>Caretas de policarbonato refinado</t>
  </si>
  <si>
    <t>Oxímetro</t>
  </si>
  <si>
    <t>México Go Hunting S.A. de C.V.</t>
  </si>
  <si>
    <t>Cubrebocas KN95</t>
  </si>
  <si>
    <t>Careta facial protectora PVC</t>
  </si>
  <si>
    <t>Cesareo Cano Martínez</t>
  </si>
  <si>
    <t>Sanitizante humeador</t>
  </si>
  <si>
    <t>Maquina sanitizante de humo</t>
  </si>
  <si>
    <t>Pistola sanitizante</t>
  </si>
  <si>
    <t>Sanitizante para pistola</t>
  </si>
  <si>
    <t>A412</t>
  </si>
  <si>
    <t>A416</t>
  </si>
  <si>
    <t>Termómerto infrarrojo</t>
  </si>
  <si>
    <t>AFG1890258</t>
  </si>
  <si>
    <t>A442</t>
  </si>
  <si>
    <t>Medidores de Co2</t>
  </si>
  <si>
    <t>A27600</t>
  </si>
  <si>
    <t>Cubrebocas Silvertech Plus gris</t>
  </si>
  <si>
    <t>S/N</t>
  </si>
  <si>
    <t>Dispensadores de gel antibacterial</t>
  </si>
  <si>
    <t>Edgar Francisco González Campos</t>
  </si>
  <si>
    <t>A000205</t>
  </si>
  <si>
    <t>Cubrebocas Silvertech Plus</t>
  </si>
  <si>
    <t>Kit de limpieza y desinfección (pistola sanitizante de uso rudo y líquido sanitizante)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</si>
</sst>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8"/>
      <name val="Roboto"/>
    </font>
    <font>
      <b/>
      <sz val="11"/>
      <color theme="0"/>
      <name val="Roboto"/>
    </font>
    <font>
      <b/>
      <sz val="10"/>
      <color theme="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43" fontId="18" fillId="0" borderId="0" xfId="1" applyFont="1"/>
    <xf numFmtId="0" fontId="18" fillId="0" borderId="0" xfId="0" applyFont="1"/>
    <xf numFmtId="43" fontId="18" fillId="0" borderId="0" xfId="1" applyFont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43" fontId="21" fillId="33" borderId="14" xfId="1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 wrapText="1"/>
    </xf>
    <xf numFmtId="14" fontId="18" fillId="34" borderId="13" xfId="0" applyNumberFormat="1" applyFont="1" applyFill="1" applyBorder="1" applyAlignment="1">
      <alignment horizontal="center"/>
    </xf>
    <xf numFmtId="0" fontId="18" fillId="34" borderId="14" xfId="0" applyFont="1" applyFill="1" applyBorder="1" applyAlignment="1">
      <alignment horizontal="left"/>
    </xf>
    <xf numFmtId="0" fontId="18" fillId="34" borderId="14" xfId="0" applyFont="1" applyFill="1" applyBorder="1" applyAlignment="1">
      <alignment horizontal="center"/>
    </xf>
    <xf numFmtId="43" fontId="18" fillId="34" borderId="14" xfId="1" applyFont="1" applyFill="1" applyBorder="1" applyAlignment="1">
      <alignment horizontal="center"/>
    </xf>
    <xf numFmtId="43" fontId="18" fillId="34" borderId="14" xfId="1" applyFont="1" applyFill="1" applyBorder="1"/>
    <xf numFmtId="0" fontId="18" fillId="34" borderId="14" xfId="0" applyFont="1" applyFill="1" applyBorder="1"/>
    <xf numFmtId="0" fontId="18" fillId="34" borderId="15" xfId="0" applyFont="1" applyFill="1" applyBorder="1" applyAlignment="1">
      <alignment horizontal="center"/>
    </xf>
    <xf numFmtId="14" fontId="18" fillId="34" borderId="11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left"/>
    </xf>
    <xf numFmtId="0" fontId="18" fillId="34" borderId="10" xfId="0" applyFont="1" applyFill="1" applyBorder="1" applyAlignment="1">
      <alignment horizontal="center"/>
    </xf>
    <xf numFmtId="43" fontId="18" fillId="34" borderId="10" xfId="1" applyFont="1" applyFill="1" applyBorder="1" applyAlignment="1">
      <alignment horizontal="center"/>
    </xf>
    <xf numFmtId="43" fontId="18" fillId="34" borderId="10" xfId="1" applyFont="1" applyFill="1" applyBorder="1"/>
    <xf numFmtId="0" fontId="18" fillId="34" borderId="10" xfId="0" applyFont="1" applyFill="1" applyBorder="1"/>
    <xf numFmtId="0" fontId="18" fillId="34" borderId="12" xfId="0" applyFont="1" applyFill="1" applyBorder="1" applyAlignment="1">
      <alignment horizontal="center"/>
    </xf>
    <xf numFmtId="164" fontId="18" fillId="34" borderId="10" xfId="1" applyNumberFormat="1" applyFont="1" applyFill="1" applyBorder="1"/>
    <xf numFmtId="0" fontId="18" fillId="34" borderId="10" xfId="0" applyFont="1" applyFill="1" applyBorder="1" applyAlignment="1">
      <alignment vertical="center" wrapText="1"/>
    </xf>
    <xf numFmtId="14" fontId="18" fillId="34" borderId="16" xfId="0" applyNumberFormat="1" applyFont="1" applyFill="1" applyBorder="1" applyAlignment="1">
      <alignment horizontal="center"/>
    </xf>
    <xf numFmtId="0" fontId="18" fillId="34" borderId="17" xfId="0" applyFont="1" applyFill="1" applyBorder="1" applyAlignment="1">
      <alignment horizontal="left"/>
    </xf>
    <xf numFmtId="0" fontId="18" fillId="34" borderId="17" xfId="0" applyFont="1" applyFill="1" applyBorder="1" applyAlignment="1">
      <alignment horizontal="center"/>
    </xf>
    <xf numFmtId="43" fontId="18" fillId="34" borderId="17" xfId="1" applyFont="1" applyFill="1" applyBorder="1" applyAlignment="1">
      <alignment horizontal="center"/>
    </xf>
    <xf numFmtId="43" fontId="18" fillId="34" borderId="17" xfId="0" applyNumberFormat="1" applyFont="1" applyFill="1" applyBorder="1"/>
    <xf numFmtId="0" fontId="18" fillId="34" borderId="18" xfId="0" applyFont="1" applyFill="1" applyBorder="1" applyAlignment="1">
      <alignment horizontal="center"/>
    </xf>
    <xf numFmtId="43" fontId="22" fillId="35" borderId="0" xfId="0" applyNumberFormat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topLeftCell="B1" workbookViewId="0">
      <selection activeCell="G75" sqref="G75"/>
    </sheetView>
  </sheetViews>
  <sheetFormatPr baseColWidth="10" defaultRowHeight="15" x14ac:dyDescent="0.2"/>
  <cols>
    <col min="1" max="1" width="11.33203125" style="2" bestFit="1" customWidth="1"/>
    <col min="2" max="2" width="33.5" bestFit="1" customWidth="1"/>
    <col min="3" max="3" width="17.83203125" bestFit="1" customWidth="1"/>
    <col min="4" max="4" width="11.5" bestFit="1" customWidth="1"/>
    <col min="5" max="5" width="10.5" bestFit="1" customWidth="1"/>
    <col min="6" max="6" width="11.5" style="3"/>
    <col min="7" max="7" width="35.33203125" customWidth="1"/>
    <col min="8" max="8" width="8.83203125" style="2" bestFit="1" customWidth="1"/>
    <col min="9" max="9" width="10" style="2" customWidth="1"/>
    <col min="10" max="10" width="41.5" bestFit="1" customWidth="1"/>
  </cols>
  <sheetData>
    <row r="1" spans="1:9" ht="15" customHeight="1" x14ac:dyDescent="0.2">
      <c r="A1" s="10" t="s">
        <v>28</v>
      </c>
      <c r="B1" s="11"/>
      <c r="C1" s="11"/>
      <c r="D1" s="11"/>
      <c r="E1" s="11"/>
      <c r="F1" s="11"/>
      <c r="G1" s="11"/>
      <c r="H1" s="11"/>
      <c r="I1" s="12"/>
    </row>
    <row r="2" spans="1:9" ht="15" customHeight="1" thickBot="1" x14ac:dyDescent="0.25">
      <c r="A2" s="13"/>
      <c r="B2" s="14"/>
      <c r="C2" s="14"/>
      <c r="D2" s="14"/>
      <c r="E2" s="14"/>
      <c r="F2" s="14"/>
      <c r="G2" s="14"/>
      <c r="H2" s="14"/>
      <c r="I2" s="15"/>
    </row>
    <row r="3" spans="1:9" s="4" customFormat="1" ht="38.25" customHeight="1" thickBot="1" x14ac:dyDescent="0.25">
      <c r="A3" s="16" t="s">
        <v>29</v>
      </c>
      <c r="B3" s="17" t="s">
        <v>30</v>
      </c>
      <c r="C3" s="17" t="s">
        <v>31</v>
      </c>
      <c r="D3" s="17" t="s">
        <v>32</v>
      </c>
      <c r="E3" s="17" t="s">
        <v>33</v>
      </c>
      <c r="F3" s="18" t="s">
        <v>34</v>
      </c>
      <c r="G3" s="17" t="s">
        <v>35</v>
      </c>
      <c r="H3" s="17" t="s">
        <v>36</v>
      </c>
      <c r="I3" s="19" t="s">
        <v>37</v>
      </c>
    </row>
    <row r="4" spans="1:9" s="4" customFormat="1" ht="14.25" customHeight="1" x14ac:dyDescent="0.2">
      <c r="A4" s="20">
        <v>43878</v>
      </c>
      <c r="B4" s="21" t="s">
        <v>38</v>
      </c>
      <c r="C4" s="22" t="s">
        <v>0</v>
      </c>
      <c r="D4" s="23">
        <f t="shared" ref="D4:D29" si="0">+F4/1.16</f>
        <v>64.400000000000006</v>
      </c>
      <c r="E4" s="23">
        <f t="shared" ref="E4:E29" si="1">+D4*0.16</f>
        <v>10.304</v>
      </c>
      <c r="F4" s="24">
        <v>74.704000000000008</v>
      </c>
      <c r="G4" s="25" t="s">
        <v>39</v>
      </c>
      <c r="H4" s="22">
        <v>3</v>
      </c>
      <c r="I4" s="26" t="s">
        <v>40</v>
      </c>
    </row>
    <row r="5" spans="1:9" s="4" customFormat="1" ht="14.25" customHeight="1" x14ac:dyDescent="0.2">
      <c r="A5" s="27">
        <v>43878</v>
      </c>
      <c r="B5" s="28" t="s">
        <v>38</v>
      </c>
      <c r="C5" s="29" t="s">
        <v>0</v>
      </c>
      <c r="D5" s="30">
        <f t="shared" si="0"/>
        <v>32.33</v>
      </c>
      <c r="E5" s="30">
        <f t="shared" si="1"/>
        <v>5.1727999999999996</v>
      </c>
      <c r="F5" s="31">
        <v>37.502799999999993</v>
      </c>
      <c r="G5" s="32" t="s">
        <v>41</v>
      </c>
      <c r="H5" s="29">
        <v>3</v>
      </c>
      <c r="I5" s="33" t="s">
        <v>40</v>
      </c>
    </row>
    <row r="6" spans="1:9" s="4" customFormat="1" ht="14.25" customHeight="1" x14ac:dyDescent="0.2">
      <c r="A6" s="27">
        <v>43878</v>
      </c>
      <c r="B6" s="28" t="s">
        <v>38</v>
      </c>
      <c r="C6" s="29" t="s">
        <v>0</v>
      </c>
      <c r="D6" s="30">
        <f t="shared" si="0"/>
        <v>258.62</v>
      </c>
      <c r="E6" s="30">
        <f t="shared" si="1"/>
        <v>41.379200000000004</v>
      </c>
      <c r="F6" s="31">
        <v>299.99919999999997</v>
      </c>
      <c r="G6" s="32" t="s">
        <v>42</v>
      </c>
      <c r="H6" s="29">
        <v>6</v>
      </c>
      <c r="I6" s="33" t="s">
        <v>40</v>
      </c>
    </row>
    <row r="7" spans="1:9" s="4" customFormat="1" ht="14.25" customHeight="1" x14ac:dyDescent="0.2">
      <c r="A7" s="27">
        <v>43880</v>
      </c>
      <c r="B7" s="28" t="s">
        <v>43</v>
      </c>
      <c r="C7" s="29" t="s">
        <v>1</v>
      </c>
      <c r="D7" s="30">
        <f t="shared" si="0"/>
        <v>120.68965517241381</v>
      </c>
      <c r="E7" s="30">
        <f t="shared" si="1"/>
        <v>19.31034482758621</v>
      </c>
      <c r="F7" s="31">
        <v>140</v>
      </c>
      <c r="G7" s="32" t="s">
        <v>39</v>
      </c>
      <c r="H7" s="29">
        <v>1</v>
      </c>
      <c r="I7" s="33" t="s">
        <v>40</v>
      </c>
    </row>
    <row r="8" spans="1:9" s="4" customFormat="1" ht="14.25" customHeight="1" x14ac:dyDescent="0.2">
      <c r="A8" s="27">
        <v>43908</v>
      </c>
      <c r="B8" s="28" t="s">
        <v>44</v>
      </c>
      <c r="C8" s="29" t="s">
        <v>10</v>
      </c>
      <c r="D8" s="30">
        <f t="shared" si="0"/>
        <v>554.33620689655174</v>
      </c>
      <c r="E8" s="30">
        <f t="shared" si="1"/>
        <v>88.693793103448286</v>
      </c>
      <c r="F8" s="34">
        <v>643.03</v>
      </c>
      <c r="G8" s="32" t="s">
        <v>45</v>
      </c>
      <c r="H8" s="29">
        <v>15</v>
      </c>
      <c r="I8" s="33" t="s">
        <v>46</v>
      </c>
    </row>
    <row r="9" spans="1:9" s="4" customFormat="1" ht="14.25" customHeight="1" x14ac:dyDescent="0.2">
      <c r="A9" s="27">
        <v>43908</v>
      </c>
      <c r="B9" s="28" t="s">
        <v>44</v>
      </c>
      <c r="C9" s="29" t="s">
        <v>10</v>
      </c>
      <c r="D9" s="30">
        <f t="shared" si="0"/>
        <v>64.15517241379311</v>
      </c>
      <c r="E9" s="30">
        <f t="shared" si="1"/>
        <v>10.264827586206899</v>
      </c>
      <c r="F9" s="34">
        <v>74.42</v>
      </c>
      <c r="G9" s="32" t="s">
        <v>47</v>
      </c>
      <c r="H9" s="29">
        <v>5</v>
      </c>
      <c r="I9" s="33" t="s">
        <v>48</v>
      </c>
    </row>
    <row r="10" spans="1:9" s="4" customFormat="1" ht="14.25" customHeight="1" x14ac:dyDescent="0.2">
      <c r="A10" s="27">
        <v>43908</v>
      </c>
      <c r="B10" s="28" t="s">
        <v>44</v>
      </c>
      <c r="C10" s="29" t="s">
        <v>2</v>
      </c>
      <c r="D10" s="30">
        <f t="shared" si="0"/>
        <v>1392.13</v>
      </c>
      <c r="E10" s="30">
        <f t="shared" si="1"/>
        <v>222.74080000000004</v>
      </c>
      <c r="F10" s="31">
        <v>1614.8707999999999</v>
      </c>
      <c r="G10" s="32" t="s">
        <v>49</v>
      </c>
      <c r="H10" s="29">
        <v>19</v>
      </c>
      <c r="I10" s="33" t="s">
        <v>46</v>
      </c>
    </row>
    <row r="11" spans="1:9" s="4" customFormat="1" ht="14.25" customHeight="1" x14ac:dyDescent="0.2">
      <c r="A11" s="27">
        <v>43908</v>
      </c>
      <c r="B11" s="28" t="s">
        <v>44</v>
      </c>
      <c r="C11" s="29" t="s">
        <v>2</v>
      </c>
      <c r="D11" s="30">
        <f t="shared" si="0"/>
        <v>1896.48</v>
      </c>
      <c r="E11" s="30">
        <f t="shared" si="1"/>
        <v>303.43680000000001</v>
      </c>
      <c r="F11" s="31">
        <v>2199.9168</v>
      </c>
      <c r="G11" s="32" t="s">
        <v>49</v>
      </c>
      <c r="H11" s="29">
        <v>40</v>
      </c>
      <c r="I11" s="33" t="s">
        <v>46</v>
      </c>
    </row>
    <row r="12" spans="1:9" s="4" customFormat="1" ht="14.25" customHeight="1" x14ac:dyDescent="0.2">
      <c r="A12" s="27">
        <v>43908</v>
      </c>
      <c r="B12" s="28" t="s">
        <v>44</v>
      </c>
      <c r="C12" s="29" t="s">
        <v>2</v>
      </c>
      <c r="D12" s="30">
        <f t="shared" si="0"/>
        <v>225.00000000000003</v>
      </c>
      <c r="E12" s="30">
        <f t="shared" si="1"/>
        <v>36.000000000000007</v>
      </c>
      <c r="F12" s="31">
        <v>261</v>
      </c>
      <c r="G12" s="32" t="s">
        <v>50</v>
      </c>
      <c r="H12" s="29">
        <v>10</v>
      </c>
      <c r="I12" s="33" t="s">
        <v>51</v>
      </c>
    </row>
    <row r="13" spans="1:9" s="4" customFormat="1" ht="14.25" customHeight="1" x14ac:dyDescent="0.2">
      <c r="A13" s="27">
        <v>43977</v>
      </c>
      <c r="B13" s="28" t="s">
        <v>52</v>
      </c>
      <c r="C13" s="29" t="s">
        <v>3</v>
      </c>
      <c r="D13" s="30">
        <f t="shared" si="0"/>
        <v>1810.2</v>
      </c>
      <c r="E13" s="30">
        <f t="shared" si="1"/>
        <v>289.63200000000001</v>
      </c>
      <c r="F13" s="31">
        <v>2099.8319999999999</v>
      </c>
      <c r="G13" s="32" t="s">
        <v>53</v>
      </c>
      <c r="H13" s="29">
        <v>30</v>
      </c>
      <c r="I13" s="33" t="s">
        <v>46</v>
      </c>
    </row>
    <row r="14" spans="1:9" s="4" customFormat="1" ht="14.25" customHeight="1" x14ac:dyDescent="0.2">
      <c r="A14" s="27">
        <v>43977</v>
      </c>
      <c r="B14" s="28" t="s">
        <v>52</v>
      </c>
      <c r="C14" s="29" t="s">
        <v>3</v>
      </c>
      <c r="D14" s="30">
        <f t="shared" si="0"/>
        <v>103</v>
      </c>
      <c r="E14" s="30">
        <f t="shared" si="1"/>
        <v>16.48</v>
      </c>
      <c r="F14" s="31">
        <v>119.47999999999999</v>
      </c>
      <c r="G14" s="32" t="s">
        <v>54</v>
      </c>
      <c r="H14" s="29">
        <v>10</v>
      </c>
      <c r="I14" s="33" t="s">
        <v>46</v>
      </c>
    </row>
    <row r="15" spans="1:9" s="4" customFormat="1" ht="14.25" customHeight="1" x14ac:dyDescent="0.2">
      <c r="A15" s="27">
        <v>43977</v>
      </c>
      <c r="B15" s="28" t="s">
        <v>52</v>
      </c>
      <c r="C15" s="29" t="s">
        <v>3</v>
      </c>
      <c r="D15" s="30">
        <f t="shared" si="0"/>
        <v>517.12</v>
      </c>
      <c r="E15" s="30">
        <f t="shared" si="1"/>
        <v>82.739199999999997</v>
      </c>
      <c r="F15" s="31">
        <v>599.85919999999999</v>
      </c>
      <c r="G15" s="32" t="s">
        <v>55</v>
      </c>
      <c r="H15" s="29">
        <v>4</v>
      </c>
      <c r="I15" s="33" t="s">
        <v>51</v>
      </c>
    </row>
    <row r="16" spans="1:9" s="4" customFormat="1" ht="14.25" customHeight="1" x14ac:dyDescent="0.2">
      <c r="A16" s="27">
        <v>43977</v>
      </c>
      <c r="B16" s="28" t="s">
        <v>52</v>
      </c>
      <c r="C16" s="29" t="s">
        <v>3</v>
      </c>
      <c r="D16" s="30">
        <f t="shared" si="0"/>
        <v>1241.4000000000001</v>
      </c>
      <c r="E16" s="30">
        <f t="shared" si="1"/>
        <v>198.62400000000002</v>
      </c>
      <c r="F16" s="31">
        <v>1440.0240000000001</v>
      </c>
      <c r="G16" s="32" t="s">
        <v>56</v>
      </c>
      <c r="H16" s="29">
        <v>30</v>
      </c>
      <c r="I16" s="33" t="s">
        <v>46</v>
      </c>
    </row>
    <row r="17" spans="1:9" s="4" customFormat="1" ht="14.25" customHeight="1" x14ac:dyDescent="0.2">
      <c r="A17" s="27">
        <v>43977</v>
      </c>
      <c r="B17" s="28" t="s">
        <v>52</v>
      </c>
      <c r="C17" s="29" t="s">
        <v>3</v>
      </c>
      <c r="D17" s="30">
        <f t="shared" si="0"/>
        <v>422.8</v>
      </c>
      <c r="E17" s="30">
        <f t="shared" si="1"/>
        <v>67.647999999999996</v>
      </c>
      <c r="F17" s="31">
        <v>490.44799999999998</v>
      </c>
      <c r="G17" s="32" t="s">
        <v>57</v>
      </c>
      <c r="H17" s="29">
        <v>300</v>
      </c>
      <c r="I17" s="33" t="s">
        <v>51</v>
      </c>
    </row>
    <row r="18" spans="1:9" s="4" customFormat="1" ht="14.25" customHeight="1" x14ac:dyDescent="0.2">
      <c r="A18" s="27">
        <v>43977</v>
      </c>
      <c r="B18" s="28" t="s">
        <v>52</v>
      </c>
      <c r="C18" s="29" t="s">
        <v>3</v>
      </c>
      <c r="D18" s="30">
        <f t="shared" si="0"/>
        <v>3300</v>
      </c>
      <c r="E18" s="30">
        <f t="shared" si="1"/>
        <v>528</v>
      </c>
      <c r="F18" s="31">
        <v>3827.9999999999995</v>
      </c>
      <c r="G18" s="32" t="s">
        <v>58</v>
      </c>
      <c r="H18" s="29">
        <v>60</v>
      </c>
      <c r="I18" s="33" t="s">
        <v>51</v>
      </c>
    </row>
    <row r="19" spans="1:9" s="4" customFormat="1" ht="14.25" customHeight="1" x14ac:dyDescent="0.2">
      <c r="A19" s="27">
        <v>43977</v>
      </c>
      <c r="B19" s="28" t="s">
        <v>52</v>
      </c>
      <c r="C19" s="29" t="s">
        <v>3</v>
      </c>
      <c r="D19" s="30">
        <f t="shared" si="0"/>
        <v>193.95</v>
      </c>
      <c r="E19" s="30">
        <f t="shared" si="1"/>
        <v>31.032</v>
      </c>
      <c r="F19" s="31">
        <v>224.98199999999997</v>
      </c>
      <c r="G19" s="32" t="s">
        <v>59</v>
      </c>
      <c r="H19" s="29">
        <v>9</v>
      </c>
      <c r="I19" s="33" t="s">
        <v>51</v>
      </c>
    </row>
    <row r="20" spans="1:9" s="4" customFormat="1" ht="14.25" customHeight="1" x14ac:dyDescent="0.2">
      <c r="A20" s="27">
        <v>43977</v>
      </c>
      <c r="B20" s="28" t="s">
        <v>52</v>
      </c>
      <c r="C20" s="29" t="s">
        <v>3</v>
      </c>
      <c r="D20" s="30">
        <f t="shared" si="0"/>
        <v>1479</v>
      </c>
      <c r="E20" s="30">
        <f t="shared" si="1"/>
        <v>236.64000000000001</v>
      </c>
      <c r="F20" s="30">
        <v>1715.6399999999999</v>
      </c>
      <c r="G20" s="32" t="s">
        <v>60</v>
      </c>
      <c r="H20" s="29">
        <v>65</v>
      </c>
      <c r="I20" s="33" t="s">
        <v>51</v>
      </c>
    </row>
    <row r="21" spans="1:9" s="4" customFormat="1" ht="14.25" customHeight="1" x14ac:dyDescent="0.2">
      <c r="A21" s="27">
        <v>43977</v>
      </c>
      <c r="B21" s="28" t="s">
        <v>52</v>
      </c>
      <c r="C21" s="29" t="s">
        <v>3</v>
      </c>
      <c r="D21" s="30">
        <f t="shared" si="0"/>
        <v>444.71999999999997</v>
      </c>
      <c r="E21" s="30">
        <f t="shared" si="1"/>
        <v>71.155199999999994</v>
      </c>
      <c r="F21" s="31">
        <v>515.87519999999995</v>
      </c>
      <c r="G21" s="32" t="s">
        <v>61</v>
      </c>
      <c r="H21" s="29">
        <v>24</v>
      </c>
      <c r="I21" s="33" t="s">
        <v>51</v>
      </c>
    </row>
    <row r="22" spans="1:9" s="4" customFormat="1" ht="14.25" customHeight="1" x14ac:dyDescent="0.2">
      <c r="A22" s="27">
        <v>43977</v>
      </c>
      <c r="B22" s="28" t="s">
        <v>52</v>
      </c>
      <c r="C22" s="29" t="s">
        <v>3</v>
      </c>
      <c r="D22" s="30">
        <f t="shared" si="0"/>
        <v>1379.32</v>
      </c>
      <c r="E22" s="30">
        <f t="shared" si="1"/>
        <v>220.69119999999998</v>
      </c>
      <c r="F22" s="31">
        <v>1600.0111999999999</v>
      </c>
      <c r="G22" s="32" t="s">
        <v>62</v>
      </c>
      <c r="H22" s="29">
        <v>4</v>
      </c>
      <c r="I22" s="33" t="s">
        <v>51</v>
      </c>
    </row>
    <row r="23" spans="1:9" s="4" customFormat="1" ht="14.25" customHeight="1" x14ac:dyDescent="0.2">
      <c r="A23" s="27">
        <v>43983</v>
      </c>
      <c r="B23" s="28" t="s">
        <v>38</v>
      </c>
      <c r="C23" s="29" t="s">
        <v>5</v>
      </c>
      <c r="D23" s="30">
        <f t="shared" si="0"/>
        <v>151.72413793103451</v>
      </c>
      <c r="E23" s="30">
        <f t="shared" si="1"/>
        <v>24.275862068965523</v>
      </c>
      <c r="F23" s="31">
        <v>176</v>
      </c>
      <c r="G23" s="32" t="s">
        <v>63</v>
      </c>
      <c r="H23" s="29">
        <v>8</v>
      </c>
      <c r="I23" s="33" t="s">
        <v>51</v>
      </c>
    </row>
    <row r="24" spans="1:9" s="4" customFormat="1" ht="14.25" customHeight="1" x14ac:dyDescent="0.2">
      <c r="A24" s="27">
        <v>43983</v>
      </c>
      <c r="B24" s="28" t="s">
        <v>38</v>
      </c>
      <c r="C24" s="29" t="s">
        <v>6</v>
      </c>
      <c r="D24" s="30">
        <f t="shared" si="0"/>
        <v>132.75862068965517</v>
      </c>
      <c r="E24" s="30">
        <f t="shared" si="1"/>
        <v>21.241379310344829</v>
      </c>
      <c r="F24" s="31">
        <v>154</v>
      </c>
      <c r="G24" s="32" t="s">
        <v>63</v>
      </c>
      <c r="H24" s="29">
        <v>7</v>
      </c>
      <c r="I24" s="33" t="s">
        <v>51</v>
      </c>
    </row>
    <row r="25" spans="1:9" s="4" customFormat="1" ht="14.25" customHeight="1" x14ac:dyDescent="0.2">
      <c r="A25" s="27">
        <v>43983</v>
      </c>
      <c r="B25" s="28" t="s">
        <v>38</v>
      </c>
      <c r="C25" s="29" t="s">
        <v>7</v>
      </c>
      <c r="D25" s="30">
        <f t="shared" si="0"/>
        <v>56.896551724137936</v>
      </c>
      <c r="E25" s="30">
        <f t="shared" si="1"/>
        <v>9.1034482758620694</v>
      </c>
      <c r="F25" s="31">
        <v>66</v>
      </c>
      <c r="G25" s="32" t="s">
        <v>63</v>
      </c>
      <c r="H25" s="29">
        <v>3</v>
      </c>
      <c r="I25" s="33" t="s">
        <v>51</v>
      </c>
    </row>
    <row r="26" spans="1:9" s="4" customFormat="1" ht="14.25" customHeight="1" x14ac:dyDescent="0.2">
      <c r="A26" s="27">
        <v>43983</v>
      </c>
      <c r="B26" s="28" t="s">
        <v>38</v>
      </c>
      <c r="C26" s="29" t="s">
        <v>8</v>
      </c>
      <c r="D26" s="30">
        <f t="shared" si="0"/>
        <v>36.21</v>
      </c>
      <c r="E26" s="30">
        <f t="shared" si="1"/>
        <v>5.7936000000000005</v>
      </c>
      <c r="F26" s="31">
        <v>42.003599999999999</v>
      </c>
      <c r="G26" s="32" t="s">
        <v>41</v>
      </c>
      <c r="H26" s="29">
        <v>3</v>
      </c>
      <c r="I26" s="33" t="s">
        <v>51</v>
      </c>
    </row>
    <row r="27" spans="1:9" s="4" customFormat="1" ht="14.25" customHeight="1" x14ac:dyDescent="0.2">
      <c r="A27" s="27">
        <v>43983</v>
      </c>
      <c r="B27" s="28" t="s">
        <v>38</v>
      </c>
      <c r="C27" s="29" t="s">
        <v>8</v>
      </c>
      <c r="D27" s="30">
        <f t="shared" si="0"/>
        <v>56.896551724137936</v>
      </c>
      <c r="E27" s="30">
        <f t="shared" si="1"/>
        <v>9.1034482758620694</v>
      </c>
      <c r="F27" s="31">
        <v>66</v>
      </c>
      <c r="G27" s="32" t="s">
        <v>63</v>
      </c>
      <c r="H27" s="29">
        <v>3</v>
      </c>
      <c r="I27" s="33" t="s">
        <v>51</v>
      </c>
    </row>
    <row r="28" spans="1:9" s="4" customFormat="1" ht="14.25" customHeight="1" x14ac:dyDescent="0.2">
      <c r="A28" s="27">
        <v>43987</v>
      </c>
      <c r="B28" s="28" t="s">
        <v>52</v>
      </c>
      <c r="C28" s="29" t="s">
        <v>4</v>
      </c>
      <c r="D28" s="30">
        <f t="shared" si="0"/>
        <v>1104.0000000000002</v>
      </c>
      <c r="E28" s="30">
        <f t="shared" si="1"/>
        <v>176.64000000000004</v>
      </c>
      <c r="F28" s="31">
        <v>1280.6400000000001</v>
      </c>
      <c r="G28" s="32" t="s">
        <v>64</v>
      </c>
      <c r="H28" s="29">
        <v>200</v>
      </c>
      <c r="I28" s="33" t="s">
        <v>51</v>
      </c>
    </row>
    <row r="29" spans="1:9" s="4" customFormat="1" ht="14.25" customHeight="1" x14ac:dyDescent="0.2">
      <c r="A29" s="27">
        <v>43993</v>
      </c>
      <c r="B29" s="28" t="s">
        <v>65</v>
      </c>
      <c r="C29" s="29" t="s">
        <v>9</v>
      </c>
      <c r="D29" s="30">
        <f t="shared" si="0"/>
        <v>1723.2758620689656</v>
      </c>
      <c r="E29" s="30">
        <f t="shared" si="1"/>
        <v>275.72413793103448</v>
      </c>
      <c r="F29" s="31">
        <v>1999</v>
      </c>
      <c r="G29" s="32" t="s">
        <v>66</v>
      </c>
      <c r="H29" s="29">
        <v>1</v>
      </c>
      <c r="I29" s="33" t="s">
        <v>40</v>
      </c>
    </row>
    <row r="30" spans="1:9" s="1" customFormat="1" ht="14.25" customHeight="1" x14ac:dyDescent="0.2">
      <c r="A30" s="27">
        <v>44104</v>
      </c>
      <c r="B30" s="32" t="s">
        <v>65</v>
      </c>
      <c r="C30" s="29" t="s">
        <v>11</v>
      </c>
      <c r="D30" s="30">
        <f>+F30/1.16</f>
        <v>2584.4827586206898</v>
      </c>
      <c r="E30" s="30">
        <f>+D30*0.16</f>
        <v>413.51724137931035</v>
      </c>
      <c r="F30" s="31">
        <v>2998</v>
      </c>
      <c r="G30" s="32" t="s">
        <v>67</v>
      </c>
      <c r="H30" s="29">
        <v>100</v>
      </c>
      <c r="I30" s="33" t="s">
        <v>51</v>
      </c>
    </row>
    <row r="31" spans="1:9" s="1" customFormat="1" ht="14.25" customHeight="1" x14ac:dyDescent="0.2">
      <c r="A31" s="27">
        <v>44110</v>
      </c>
      <c r="B31" s="29" t="s">
        <v>38</v>
      </c>
      <c r="C31" s="29" t="s">
        <v>68</v>
      </c>
      <c r="D31" s="30">
        <f t="shared" ref="D31:D57" si="2">+F31/1.16</f>
        <v>51.724137931034484</v>
      </c>
      <c r="E31" s="30">
        <f t="shared" ref="E31:E58" si="3">+D31*0.16</f>
        <v>8.2758620689655178</v>
      </c>
      <c r="F31" s="31">
        <v>60</v>
      </c>
      <c r="G31" s="32" t="s">
        <v>69</v>
      </c>
      <c r="H31" s="29">
        <v>1</v>
      </c>
      <c r="I31" s="33" t="s">
        <v>40</v>
      </c>
    </row>
    <row r="32" spans="1:9" s="1" customFormat="1" ht="14.25" customHeight="1" x14ac:dyDescent="0.2">
      <c r="A32" s="27">
        <v>44111</v>
      </c>
      <c r="B32" s="32" t="s">
        <v>70</v>
      </c>
      <c r="C32" s="29" t="s">
        <v>12</v>
      </c>
      <c r="D32" s="30">
        <f t="shared" si="2"/>
        <v>517.06896551724139</v>
      </c>
      <c r="E32" s="30">
        <f t="shared" si="3"/>
        <v>82.731034482758631</v>
      </c>
      <c r="F32" s="31">
        <v>599.79999999999995</v>
      </c>
      <c r="G32" s="32" t="s">
        <v>71</v>
      </c>
      <c r="H32" s="29">
        <v>20</v>
      </c>
      <c r="I32" s="33" t="s">
        <v>51</v>
      </c>
    </row>
    <row r="33" spans="1:9" s="1" customFormat="1" ht="14.25" customHeight="1" x14ac:dyDescent="0.2">
      <c r="A33" s="27">
        <v>44111</v>
      </c>
      <c r="B33" s="32" t="s">
        <v>70</v>
      </c>
      <c r="C33" s="29" t="s">
        <v>13</v>
      </c>
      <c r="D33" s="30">
        <f t="shared" si="2"/>
        <v>137.89655172413794</v>
      </c>
      <c r="E33" s="30">
        <f t="shared" si="3"/>
        <v>22.063448275862068</v>
      </c>
      <c r="F33" s="31">
        <v>159.96</v>
      </c>
      <c r="G33" s="32" t="s">
        <v>72</v>
      </c>
      <c r="H33" s="29">
        <v>16</v>
      </c>
      <c r="I33" s="33" t="s">
        <v>51</v>
      </c>
    </row>
    <row r="34" spans="1:9" s="1" customFormat="1" ht="14.25" customHeight="1" x14ac:dyDescent="0.2">
      <c r="A34" s="27">
        <v>44111</v>
      </c>
      <c r="B34" s="32" t="s">
        <v>70</v>
      </c>
      <c r="C34" s="29" t="s">
        <v>14</v>
      </c>
      <c r="D34" s="30">
        <f t="shared" si="2"/>
        <v>34.474137931034484</v>
      </c>
      <c r="E34" s="30">
        <f t="shared" si="3"/>
        <v>5.5158620689655171</v>
      </c>
      <c r="F34" s="31">
        <v>39.99</v>
      </c>
      <c r="G34" s="32" t="s">
        <v>72</v>
      </c>
      <c r="H34" s="29">
        <v>4</v>
      </c>
      <c r="I34" s="33" t="s">
        <v>51</v>
      </c>
    </row>
    <row r="35" spans="1:9" s="1" customFormat="1" ht="14.25" customHeight="1" x14ac:dyDescent="0.2">
      <c r="A35" s="27">
        <v>44110</v>
      </c>
      <c r="B35" s="32" t="s">
        <v>65</v>
      </c>
      <c r="C35" s="29" t="s">
        <v>15</v>
      </c>
      <c r="D35" s="30">
        <f t="shared" si="2"/>
        <v>447.41379310344831</v>
      </c>
      <c r="E35" s="30">
        <f t="shared" si="3"/>
        <v>71.58620689655173</v>
      </c>
      <c r="F35" s="31">
        <v>519</v>
      </c>
      <c r="G35" s="32" t="s">
        <v>73</v>
      </c>
      <c r="H35" s="29">
        <v>1</v>
      </c>
      <c r="I35" s="33" t="s">
        <v>40</v>
      </c>
    </row>
    <row r="36" spans="1:9" s="1" customFormat="1" ht="14.25" customHeight="1" x14ac:dyDescent="0.2">
      <c r="A36" s="27">
        <v>44123</v>
      </c>
      <c r="B36" s="32" t="s">
        <v>65</v>
      </c>
      <c r="C36" s="29" t="s">
        <v>16</v>
      </c>
      <c r="D36" s="30">
        <f t="shared" si="2"/>
        <v>2584.4827586206898</v>
      </c>
      <c r="E36" s="30">
        <f t="shared" si="3"/>
        <v>413.51724137931035</v>
      </c>
      <c r="F36" s="31">
        <v>2998</v>
      </c>
      <c r="G36" s="32" t="s">
        <v>67</v>
      </c>
      <c r="H36" s="29">
        <v>100</v>
      </c>
      <c r="I36" s="33" t="s">
        <v>51</v>
      </c>
    </row>
    <row r="37" spans="1:9" ht="14.25" customHeight="1" x14ac:dyDescent="0.2">
      <c r="A37" s="27">
        <v>44127</v>
      </c>
      <c r="B37" s="29" t="s">
        <v>38</v>
      </c>
      <c r="C37" s="29" t="s">
        <v>17</v>
      </c>
      <c r="D37" s="30">
        <f t="shared" si="2"/>
        <v>64.65517241379311</v>
      </c>
      <c r="E37" s="30">
        <f t="shared" si="3"/>
        <v>10.344827586206899</v>
      </c>
      <c r="F37" s="31">
        <v>75</v>
      </c>
      <c r="G37" s="32" t="s">
        <v>74</v>
      </c>
      <c r="H37" s="29">
        <v>1</v>
      </c>
      <c r="I37" s="33" t="s">
        <v>40</v>
      </c>
    </row>
    <row r="38" spans="1:9" s="1" customFormat="1" ht="14.25" customHeight="1" x14ac:dyDescent="0.2">
      <c r="A38" s="27">
        <v>44154</v>
      </c>
      <c r="B38" s="29" t="s">
        <v>38</v>
      </c>
      <c r="C38" s="29" t="s">
        <v>18</v>
      </c>
      <c r="D38" s="30">
        <f t="shared" si="2"/>
        <v>170.68965517241381</v>
      </c>
      <c r="E38" s="30">
        <f t="shared" si="3"/>
        <v>27.31034482758621</v>
      </c>
      <c r="F38" s="31">
        <v>198</v>
      </c>
      <c r="G38" s="32" t="s">
        <v>74</v>
      </c>
      <c r="H38" s="29">
        <v>4</v>
      </c>
      <c r="I38" s="33" t="s">
        <v>51</v>
      </c>
    </row>
    <row r="39" spans="1:9" s="1" customFormat="1" x14ac:dyDescent="0.2">
      <c r="A39" s="27">
        <v>44155</v>
      </c>
      <c r="B39" s="29" t="s">
        <v>38</v>
      </c>
      <c r="C39" s="29" t="s">
        <v>75</v>
      </c>
      <c r="D39" s="30">
        <f t="shared" si="2"/>
        <v>300.87</v>
      </c>
      <c r="E39" s="30">
        <f t="shared" si="3"/>
        <v>48.139200000000002</v>
      </c>
      <c r="F39" s="31">
        <f>300.87*1.16</f>
        <v>349.00919999999996</v>
      </c>
      <c r="G39" s="32" t="s">
        <v>39</v>
      </c>
      <c r="H39" s="29">
        <v>4</v>
      </c>
      <c r="I39" s="33" t="s">
        <v>46</v>
      </c>
    </row>
    <row r="40" spans="1:9" s="1" customFormat="1" x14ac:dyDescent="0.2">
      <c r="A40" s="27">
        <v>44155</v>
      </c>
      <c r="B40" s="32" t="s">
        <v>65</v>
      </c>
      <c r="C40" s="29" t="s">
        <v>19</v>
      </c>
      <c r="D40" s="30">
        <f t="shared" si="2"/>
        <v>2196.8103448275865</v>
      </c>
      <c r="E40" s="30">
        <f t="shared" si="3"/>
        <v>351.48965517241385</v>
      </c>
      <c r="F40" s="31">
        <v>2548.3000000000002</v>
      </c>
      <c r="G40" s="32" t="s">
        <v>67</v>
      </c>
      <c r="H40" s="29">
        <v>100</v>
      </c>
      <c r="I40" s="33" t="s">
        <v>51</v>
      </c>
    </row>
    <row r="41" spans="1:9" x14ac:dyDescent="0.2">
      <c r="A41" s="27">
        <v>44175</v>
      </c>
      <c r="B41" s="32" t="s">
        <v>76</v>
      </c>
      <c r="C41" s="29" t="s">
        <v>20</v>
      </c>
      <c r="D41" s="30">
        <f t="shared" si="2"/>
        <v>2145</v>
      </c>
      <c r="E41" s="30">
        <f t="shared" si="3"/>
        <v>343.2</v>
      </c>
      <c r="F41" s="31">
        <v>2488.1999999999998</v>
      </c>
      <c r="G41" s="32" t="s">
        <v>77</v>
      </c>
      <c r="H41" s="29">
        <v>55</v>
      </c>
      <c r="I41" s="33" t="s">
        <v>51</v>
      </c>
    </row>
    <row r="42" spans="1:9" x14ac:dyDescent="0.2">
      <c r="A42" s="27">
        <v>44208</v>
      </c>
      <c r="B42" s="32" t="s">
        <v>76</v>
      </c>
      <c r="C42" s="29" t="s">
        <v>26</v>
      </c>
      <c r="D42" s="30">
        <f t="shared" si="2"/>
        <v>7800.0000000000009</v>
      </c>
      <c r="E42" s="30">
        <f t="shared" si="3"/>
        <v>1248.0000000000002</v>
      </c>
      <c r="F42" s="31">
        <v>9048</v>
      </c>
      <c r="G42" s="32" t="s">
        <v>77</v>
      </c>
      <c r="H42" s="29">
        <v>200</v>
      </c>
      <c r="I42" s="33" t="s">
        <v>51</v>
      </c>
    </row>
    <row r="43" spans="1:9" x14ac:dyDescent="0.2">
      <c r="A43" s="27">
        <v>44209</v>
      </c>
      <c r="B43" s="32" t="s">
        <v>78</v>
      </c>
      <c r="C43" s="29" t="s">
        <v>21</v>
      </c>
      <c r="D43" s="30">
        <f t="shared" si="2"/>
        <v>900.00000000000011</v>
      </c>
      <c r="E43" s="30">
        <f t="shared" si="3"/>
        <v>144.00000000000003</v>
      </c>
      <c r="F43" s="31">
        <v>1044</v>
      </c>
      <c r="G43" s="32" t="s">
        <v>79</v>
      </c>
      <c r="H43" s="29">
        <v>200</v>
      </c>
      <c r="I43" s="33" t="s">
        <v>51</v>
      </c>
    </row>
    <row r="44" spans="1:9" x14ac:dyDescent="0.2">
      <c r="A44" s="27">
        <v>44209</v>
      </c>
      <c r="B44" s="32" t="s">
        <v>78</v>
      </c>
      <c r="C44" s="29" t="s">
        <v>21</v>
      </c>
      <c r="D44" s="30">
        <f t="shared" si="2"/>
        <v>3500.0000000000005</v>
      </c>
      <c r="E44" s="30">
        <f t="shared" si="3"/>
        <v>560.00000000000011</v>
      </c>
      <c r="F44" s="31">
        <v>4060</v>
      </c>
      <c r="G44" s="32" t="s">
        <v>80</v>
      </c>
      <c r="H44" s="29">
        <v>10</v>
      </c>
      <c r="I44" s="33" t="s">
        <v>51</v>
      </c>
    </row>
    <row r="45" spans="1:9" x14ac:dyDescent="0.2">
      <c r="A45" s="27">
        <v>44209</v>
      </c>
      <c r="B45" s="32" t="s">
        <v>78</v>
      </c>
      <c r="C45" s="29" t="s">
        <v>21</v>
      </c>
      <c r="D45" s="30">
        <f t="shared" si="2"/>
        <v>950.00000000000011</v>
      </c>
      <c r="E45" s="30">
        <f t="shared" si="3"/>
        <v>152.00000000000003</v>
      </c>
      <c r="F45" s="31">
        <v>1102</v>
      </c>
      <c r="G45" s="32" t="s">
        <v>74</v>
      </c>
      <c r="H45" s="29">
        <v>36</v>
      </c>
      <c r="I45" s="33" t="s">
        <v>51</v>
      </c>
    </row>
    <row r="46" spans="1:9" x14ac:dyDescent="0.2">
      <c r="A46" s="27">
        <v>44209</v>
      </c>
      <c r="B46" s="32" t="s">
        <v>78</v>
      </c>
      <c r="C46" s="29" t="s">
        <v>21</v>
      </c>
      <c r="D46" s="30">
        <f t="shared" si="2"/>
        <v>280.00000000000006</v>
      </c>
      <c r="E46" s="30">
        <f t="shared" si="3"/>
        <v>44.800000000000011</v>
      </c>
      <c r="F46" s="31">
        <v>324.8</v>
      </c>
      <c r="G46" s="32" t="s">
        <v>81</v>
      </c>
      <c r="H46" s="29">
        <v>1</v>
      </c>
      <c r="I46" s="33" t="s">
        <v>40</v>
      </c>
    </row>
    <row r="47" spans="1:9" x14ac:dyDescent="0.2">
      <c r="A47" s="27">
        <v>44209</v>
      </c>
      <c r="B47" s="32" t="s">
        <v>78</v>
      </c>
      <c r="C47" s="29" t="s">
        <v>21</v>
      </c>
      <c r="D47" s="30">
        <f t="shared" si="2"/>
        <v>2250</v>
      </c>
      <c r="E47" s="30">
        <f t="shared" si="3"/>
        <v>360</v>
      </c>
      <c r="F47" s="31">
        <v>2610</v>
      </c>
      <c r="G47" s="32" t="s">
        <v>39</v>
      </c>
      <c r="H47" s="29">
        <v>50</v>
      </c>
      <c r="I47" s="33" t="s">
        <v>46</v>
      </c>
    </row>
    <row r="48" spans="1:9" x14ac:dyDescent="0.2">
      <c r="A48" s="27">
        <v>44217</v>
      </c>
      <c r="B48" s="32" t="s">
        <v>43</v>
      </c>
      <c r="C48" s="29" t="s">
        <v>22</v>
      </c>
      <c r="D48" s="30">
        <f t="shared" si="2"/>
        <v>65.344827586206904</v>
      </c>
      <c r="E48" s="30">
        <f t="shared" si="3"/>
        <v>10.455172413793106</v>
      </c>
      <c r="F48" s="31">
        <v>75.8</v>
      </c>
      <c r="G48" s="32" t="s">
        <v>72</v>
      </c>
      <c r="H48" s="29">
        <v>6</v>
      </c>
      <c r="I48" s="33" t="s">
        <v>51</v>
      </c>
    </row>
    <row r="49" spans="1:9" x14ac:dyDescent="0.2">
      <c r="A49" s="27">
        <v>44217</v>
      </c>
      <c r="B49" s="32" t="s">
        <v>43</v>
      </c>
      <c r="C49" s="29" t="s">
        <v>23</v>
      </c>
      <c r="D49" s="30">
        <f t="shared" si="2"/>
        <v>163.36206896551724</v>
      </c>
      <c r="E49" s="30">
        <f t="shared" si="3"/>
        <v>26.137931034482758</v>
      </c>
      <c r="F49" s="31">
        <v>189.5</v>
      </c>
      <c r="G49" s="32" t="s">
        <v>72</v>
      </c>
      <c r="H49" s="29">
        <v>15</v>
      </c>
      <c r="I49" s="33" t="s">
        <v>51</v>
      </c>
    </row>
    <row r="50" spans="1:9" x14ac:dyDescent="0.2">
      <c r="A50" s="27">
        <v>44222</v>
      </c>
      <c r="B50" s="32" t="s">
        <v>82</v>
      </c>
      <c r="C50" s="29">
        <v>961</v>
      </c>
      <c r="D50" s="30">
        <f t="shared" si="2"/>
        <v>308</v>
      </c>
      <c r="E50" s="30">
        <f t="shared" si="3"/>
        <v>49.28</v>
      </c>
      <c r="F50" s="31">
        <v>357.28</v>
      </c>
      <c r="G50" s="32" t="s">
        <v>83</v>
      </c>
      <c r="H50" s="29">
        <v>20</v>
      </c>
      <c r="I50" s="33" t="s">
        <v>51</v>
      </c>
    </row>
    <row r="51" spans="1:9" x14ac:dyDescent="0.2">
      <c r="A51" s="27">
        <v>44222</v>
      </c>
      <c r="B51" s="32" t="s">
        <v>82</v>
      </c>
      <c r="C51" s="29">
        <v>961</v>
      </c>
      <c r="D51" s="30">
        <f t="shared" si="2"/>
        <v>548.0344827586207</v>
      </c>
      <c r="E51" s="30">
        <f t="shared" si="3"/>
        <v>87.685517241379316</v>
      </c>
      <c r="F51" s="31">
        <v>635.72</v>
      </c>
      <c r="G51" s="32" t="s">
        <v>84</v>
      </c>
      <c r="H51" s="29">
        <v>20</v>
      </c>
      <c r="I51" s="33" t="s">
        <v>51</v>
      </c>
    </row>
    <row r="52" spans="1:9" x14ac:dyDescent="0.2">
      <c r="A52" s="27">
        <v>44238</v>
      </c>
      <c r="B52" s="32" t="s">
        <v>70</v>
      </c>
      <c r="C52" s="29" t="s">
        <v>27</v>
      </c>
      <c r="D52" s="30">
        <f t="shared" si="2"/>
        <v>344.74137931034483</v>
      </c>
      <c r="E52" s="30">
        <f t="shared" si="3"/>
        <v>55.158620689655173</v>
      </c>
      <c r="F52" s="31">
        <v>399.9</v>
      </c>
      <c r="G52" s="32" t="s">
        <v>72</v>
      </c>
      <c r="H52" s="29">
        <v>40</v>
      </c>
      <c r="I52" s="33" t="s">
        <v>51</v>
      </c>
    </row>
    <row r="53" spans="1:9" x14ac:dyDescent="0.2">
      <c r="A53" s="27">
        <v>44243</v>
      </c>
      <c r="B53" s="32" t="s">
        <v>85</v>
      </c>
      <c r="C53" s="29">
        <v>3608</v>
      </c>
      <c r="D53" s="30">
        <f t="shared" si="2"/>
        <v>7500.0000000000009</v>
      </c>
      <c r="E53" s="30">
        <f t="shared" si="3"/>
        <v>1200.0000000000002</v>
      </c>
      <c r="F53" s="31">
        <f>7500*1.16</f>
        <v>8700</v>
      </c>
      <c r="G53" s="32" t="s">
        <v>86</v>
      </c>
      <c r="H53" s="29">
        <v>75</v>
      </c>
      <c r="I53" s="33" t="s">
        <v>46</v>
      </c>
    </row>
    <row r="54" spans="1:9" x14ac:dyDescent="0.2">
      <c r="A54" s="27">
        <v>44243</v>
      </c>
      <c r="B54" s="32" t="s">
        <v>85</v>
      </c>
      <c r="C54" s="29">
        <v>3608</v>
      </c>
      <c r="D54" s="30">
        <f t="shared" si="2"/>
        <v>3000</v>
      </c>
      <c r="E54" s="30">
        <f t="shared" si="3"/>
        <v>480</v>
      </c>
      <c r="F54" s="31">
        <v>3480</v>
      </c>
      <c r="G54" s="32" t="s">
        <v>87</v>
      </c>
      <c r="H54" s="29">
        <v>1</v>
      </c>
      <c r="I54" s="33" t="s">
        <v>40</v>
      </c>
    </row>
    <row r="55" spans="1:9" x14ac:dyDescent="0.2">
      <c r="A55" s="27">
        <v>44223</v>
      </c>
      <c r="B55" s="32" t="s">
        <v>78</v>
      </c>
      <c r="C55" s="29" t="s">
        <v>24</v>
      </c>
      <c r="D55" s="30">
        <f t="shared" si="2"/>
        <v>300</v>
      </c>
      <c r="E55" s="30">
        <f t="shared" si="3"/>
        <v>48</v>
      </c>
      <c r="F55" s="31">
        <v>348</v>
      </c>
      <c r="G55" s="32" t="s">
        <v>88</v>
      </c>
      <c r="H55" s="29">
        <v>1</v>
      </c>
      <c r="I55" s="33" t="s">
        <v>40</v>
      </c>
    </row>
    <row r="56" spans="1:9" x14ac:dyDescent="0.2">
      <c r="A56" s="27">
        <v>44223</v>
      </c>
      <c r="B56" s="32" t="s">
        <v>78</v>
      </c>
      <c r="C56" s="29" t="s">
        <v>24</v>
      </c>
      <c r="D56" s="30">
        <f t="shared" si="2"/>
        <v>2400</v>
      </c>
      <c r="E56" s="30">
        <f t="shared" si="3"/>
        <v>384</v>
      </c>
      <c r="F56" s="31">
        <v>2784</v>
      </c>
      <c r="G56" s="32" t="s">
        <v>89</v>
      </c>
      <c r="H56" s="29">
        <v>5</v>
      </c>
      <c r="I56" s="33" t="s">
        <v>46</v>
      </c>
    </row>
    <row r="57" spans="1:9" x14ac:dyDescent="0.2">
      <c r="A57" s="27">
        <v>44223</v>
      </c>
      <c r="B57" s="32" t="s">
        <v>78</v>
      </c>
      <c r="C57" s="29" t="s">
        <v>25</v>
      </c>
      <c r="D57" s="30">
        <f t="shared" si="2"/>
        <v>2100</v>
      </c>
      <c r="E57" s="30">
        <f t="shared" si="3"/>
        <v>336</v>
      </c>
      <c r="F57" s="31">
        <v>2436</v>
      </c>
      <c r="G57" s="32" t="s">
        <v>80</v>
      </c>
      <c r="H57" s="29">
        <v>6</v>
      </c>
      <c r="I57" s="33" t="s">
        <v>51</v>
      </c>
    </row>
    <row r="58" spans="1:9" x14ac:dyDescent="0.2">
      <c r="A58" s="27">
        <v>44238</v>
      </c>
      <c r="B58" s="28" t="s">
        <v>70</v>
      </c>
      <c r="C58" s="29" t="s">
        <v>27</v>
      </c>
      <c r="D58" s="30">
        <f>+F58/1.16</f>
        <v>344.74137931034483</v>
      </c>
      <c r="E58" s="30">
        <f t="shared" si="3"/>
        <v>55.158620689655173</v>
      </c>
      <c r="F58" s="31">
        <v>399.9</v>
      </c>
      <c r="G58" s="32" t="s">
        <v>72</v>
      </c>
      <c r="H58" s="29">
        <v>40</v>
      </c>
      <c r="I58" s="33" t="s">
        <v>40</v>
      </c>
    </row>
    <row r="59" spans="1:9" x14ac:dyDescent="0.2">
      <c r="A59" s="27">
        <v>44243</v>
      </c>
      <c r="B59" s="28" t="s">
        <v>85</v>
      </c>
      <c r="C59" s="29">
        <v>3608</v>
      </c>
      <c r="D59" s="30">
        <f t="shared" ref="D59:D62" si="4">+F59/1.16</f>
        <v>7500.0000000000009</v>
      </c>
      <c r="E59" s="30">
        <f t="shared" ref="E59:E62" si="5">+D59*0.16</f>
        <v>1200.0000000000002</v>
      </c>
      <c r="F59" s="31">
        <v>8700</v>
      </c>
      <c r="G59" s="32" t="s">
        <v>86</v>
      </c>
      <c r="H59" s="29">
        <v>75</v>
      </c>
      <c r="I59" s="33" t="s">
        <v>46</v>
      </c>
    </row>
    <row r="60" spans="1:9" x14ac:dyDescent="0.2">
      <c r="A60" s="27">
        <v>44243</v>
      </c>
      <c r="B60" s="28" t="s">
        <v>85</v>
      </c>
      <c r="C60" s="29">
        <v>3608</v>
      </c>
      <c r="D60" s="30">
        <f t="shared" si="4"/>
        <v>3000</v>
      </c>
      <c r="E60" s="30">
        <f t="shared" si="5"/>
        <v>480</v>
      </c>
      <c r="F60" s="31">
        <v>3480</v>
      </c>
      <c r="G60" s="32" t="s">
        <v>87</v>
      </c>
      <c r="H60" s="29">
        <v>1</v>
      </c>
      <c r="I60" s="33" t="s">
        <v>40</v>
      </c>
    </row>
    <row r="61" spans="1:9" x14ac:dyDescent="0.2">
      <c r="A61" s="27">
        <v>44256</v>
      </c>
      <c r="B61" s="28" t="s">
        <v>78</v>
      </c>
      <c r="C61" s="29" t="s">
        <v>90</v>
      </c>
      <c r="D61" s="30">
        <f t="shared" si="4"/>
        <v>3750.0000000000005</v>
      </c>
      <c r="E61" s="30">
        <f t="shared" si="5"/>
        <v>600.00000000000011</v>
      </c>
      <c r="F61" s="31">
        <v>4350</v>
      </c>
      <c r="G61" s="32" t="s">
        <v>80</v>
      </c>
      <c r="H61" s="29">
        <v>15</v>
      </c>
      <c r="I61" s="33" t="s">
        <v>40</v>
      </c>
    </row>
    <row r="62" spans="1:9" x14ac:dyDescent="0.2">
      <c r="A62" s="27">
        <v>44263</v>
      </c>
      <c r="B62" s="28" t="s">
        <v>78</v>
      </c>
      <c r="C62" s="29" t="s">
        <v>91</v>
      </c>
      <c r="D62" s="30">
        <f t="shared" si="4"/>
        <v>500.00000000000006</v>
      </c>
      <c r="E62" s="30">
        <f t="shared" si="5"/>
        <v>80.000000000000014</v>
      </c>
      <c r="F62" s="31">
        <f>500*1.16</f>
        <v>580</v>
      </c>
      <c r="G62" s="32" t="s">
        <v>92</v>
      </c>
      <c r="H62" s="29">
        <v>1</v>
      </c>
      <c r="I62" s="33" t="s">
        <v>40</v>
      </c>
    </row>
    <row r="63" spans="1:9" x14ac:dyDescent="0.2">
      <c r="A63" s="27">
        <v>44309</v>
      </c>
      <c r="B63" s="28" t="s">
        <v>65</v>
      </c>
      <c r="C63" s="29" t="s">
        <v>93</v>
      </c>
      <c r="D63" s="30">
        <f t="shared" ref="D63:D65" si="6">+F63/1.16</f>
        <v>2584.4827586206898</v>
      </c>
      <c r="E63" s="30">
        <f t="shared" ref="E63:E65" si="7">+D63*0.16</f>
        <v>413.51724137931035</v>
      </c>
      <c r="F63" s="31">
        <v>2998</v>
      </c>
      <c r="G63" s="32" t="s">
        <v>67</v>
      </c>
      <c r="H63" s="29">
        <v>100</v>
      </c>
      <c r="I63" s="33" t="s">
        <v>40</v>
      </c>
    </row>
    <row r="64" spans="1:9" x14ac:dyDescent="0.2">
      <c r="A64" s="27">
        <v>44309</v>
      </c>
      <c r="B64" s="28" t="s">
        <v>78</v>
      </c>
      <c r="C64" s="29" t="s">
        <v>94</v>
      </c>
      <c r="D64" s="30">
        <f t="shared" si="6"/>
        <v>15720.000000000002</v>
      </c>
      <c r="E64" s="30">
        <f t="shared" si="7"/>
        <v>2515.2000000000003</v>
      </c>
      <c r="F64" s="31">
        <v>18235.2</v>
      </c>
      <c r="G64" s="32" t="s">
        <v>95</v>
      </c>
      <c r="H64" s="29">
        <v>4</v>
      </c>
      <c r="I64" s="33" t="s">
        <v>40</v>
      </c>
    </row>
    <row r="65" spans="1:10" x14ac:dyDescent="0.2">
      <c r="A65" s="27">
        <v>44314</v>
      </c>
      <c r="B65" s="28" t="s">
        <v>76</v>
      </c>
      <c r="C65" s="29" t="s">
        <v>96</v>
      </c>
      <c r="D65" s="30">
        <f t="shared" si="6"/>
        <v>7800.0000000000009</v>
      </c>
      <c r="E65" s="30">
        <f t="shared" si="7"/>
        <v>1248.0000000000002</v>
      </c>
      <c r="F65" s="31">
        <v>9048</v>
      </c>
      <c r="G65" s="32" t="s">
        <v>97</v>
      </c>
      <c r="H65" s="29">
        <v>200</v>
      </c>
      <c r="I65" s="33" t="s">
        <v>40</v>
      </c>
    </row>
    <row r="66" spans="1:10" x14ac:dyDescent="0.2">
      <c r="A66" s="27">
        <v>44368</v>
      </c>
      <c r="B66" s="28" t="s">
        <v>100</v>
      </c>
      <c r="C66" s="29" t="s">
        <v>98</v>
      </c>
      <c r="D66" s="30">
        <f t="shared" ref="D66" si="8">+F66/1.16</f>
        <v>2250</v>
      </c>
      <c r="E66" s="30">
        <f t="shared" ref="E66" si="9">+D66*0.16</f>
        <v>360</v>
      </c>
      <c r="F66" s="31">
        <v>2610</v>
      </c>
      <c r="G66" s="32" t="s">
        <v>99</v>
      </c>
      <c r="H66" s="29">
        <v>3</v>
      </c>
      <c r="I66" s="33" t="s">
        <v>40</v>
      </c>
    </row>
    <row r="67" spans="1:10" s="6" customFormat="1" ht="14" x14ac:dyDescent="0.15">
      <c r="A67" s="27">
        <v>44386</v>
      </c>
      <c r="B67" s="28" t="s">
        <v>76</v>
      </c>
      <c r="C67" s="29" t="s">
        <v>101</v>
      </c>
      <c r="D67" s="30">
        <f t="shared" ref="D67" si="10">+F67/1.16</f>
        <v>19500</v>
      </c>
      <c r="E67" s="30">
        <f t="shared" ref="E67" si="11">+D67*0.16</f>
        <v>3120</v>
      </c>
      <c r="F67" s="31">
        <f>9048/200*500</f>
        <v>22620</v>
      </c>
      <c r="G67" s="32" t="s">
        <v>102</v>
      </c>
      <c r="H67" s="29">
        <v>500</v>
      </c>
      <c r="I67" s="33" t="s">
        <v>40</v>
      </c>
    </row>
    <row r="68" spans="1:10" ht="28" x14ac:dyDescent="0.2">
      <c r="A68" s="27">
        <v>44419</v>
      </c>
      <c r="B68" s="28" t="s">
        <v>100</v>
      </c>
      <c r="C68" s="29" t="s">
        <v>98</v>
      </c>
      <c r="D68" s="30">
        <f t="shared" ref="D68" si="12">+F68/1.16</f>
        <v>1800.0000000000002</v>
      </c>
      <c r="E68" s="30">
        <f t="shared" ref="E68" si="13">+D68*0.16</f>
        <v>288.00000000000006</v>
      </c>
      <c r="F68" s="31">
        <v>2088</v>
      </c>
      <c r="G68" s="35" t="s">
        <v>103</v>
      </c>
      <c r="H68" s="29">
        <v>1</v>
      </c>
      <c r="I68" s="33" t="s">
        <v>40</v>
      </c>
    </row>
    <row r="69" spans="1:10" ht="16" thickBot="1" x14ac:dyDescent="0.25">
      <c r="A69" s="36">
        <v>44461</v>
      </c>
      <c r="B69" s="37" t="s">
        <v>100</v>
      </c>
      <c r="C69" s="38" t="s">
        <v>98</v>
      </c>
      <c r="D69" s="39">
        <f t="shared" ref="D69" si="14">+F69/1.16</f>
        <v>186</v>
      </c>
      <c r="E69" s="39">
        <f t="shared" ref="E69" si="15">+D69*0.16</f>
        <v>29.76</v>
      </c>
      <c r="F69" s="40">
        <v>215.76</v>
      </c>
      <c r="G69" s="37" t="s">
        <v>61</v>
      </c>
      <c r="H69" s="38">
        <v>6</v>
      </c>
      <c r="I69" s="41" t="s">
        <v>40</v>
      </c>
    </row>
    <row r="70" spans="1:10" s="8" customFormat="1" ht="13" x14ac:dyDescent="0.15">
      <c r="F70" s="42">
        <f>SUM(F4:F69)</f>
        <v>147716.35800000001</v>
      </c>
      <c r="H70" s="5"/>
      <c r="I70" s="5"/>
    </row>
    <row r="71" spans="1:10" x14ac:dyDescent="0.2">
      <c r="C71" s="9"/>
      <c r="J71" s="8"/>
    </row>
    <row r="72" spans="1:10" x14ac:dyDescent="0.2">
      <c r="A72" s="5"/>
      <c r="B72" s="5"/>
      <c r="C72" s="5"/>
      <c r="D72" s="5"/>
      <c r="E72" s="5"/>
      <c r="F72" s="9"/>
      <c r="G72" s="5"/>
      <c r="H72" s="5"/>
      <c r="I72" s="5"/>
      <c r="J72" s="8"/>
    </row>
    <row r="73" spans="1:10" x14ac:dyDescent="0.2">
      <c r="A73" s="5"/>
      <c r="B73" s="8"/>
      <c r="C73" s="8"/>
      <c r="D73" s="8"/>
      <c r="E73" s="8"/>
      <c r="F73" s="7"/>
      <c r="G73" s="8"/>
      <c r="H73" s="5"/>
      <c r="I73" s="5"/>
      <c r="J73" s="8"/>
    </row>
  </sheetData>
  <mergeCells count="1">
    <mergeCell ref="A1:I2"/>
  </mergeCells>
  <pageMargins left="2.4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POR COVID IACIP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Microsoft Office User</cp:lastModifiedBy>
  <cp:lastPrinted>2020-09-18T18:36:01Z</cp:lastPrinted>
  <dcterms:created xsi:type="dcterms:W3CDTF">2020-08-06T19:02:24Z</dcterms:created>
  <dcterms:modified xsi:type="dcterms:W3CDTF">2021-10-15T17:38:17Z</dcterms:modified>
</cp:coreProperties>
</file>