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codeName="ThisWorkbook" hidePivotFieldList="1"/>
  <mc:AlternateContent xmlns:mc="http://schemas.openxmlformats.org/markup-compatibility/2006">
    <mc:Choice Requires="x15">
      <x15ac:absPath xmlns:x15ac="http://schemas.microsoft.com/office/spreadsheetml/2010/11/ac" url="C:\Users\IACIP_009\Google Drive\archivos\2021\"/>
    </mc:Choice>
  </mc:AlternateContent>
  <xr:revisionPtr revIDLastSave="0" documentId="13_ncr:1_{E5684F7D-04AE-4663-9684-11A1B88D7AB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resentación" sheetId="1" r:id="rId1"/>
    <sheet name="Resultados por tipo" sheetId="2" r:id="rId2"/>
    <sheet name="1er t" sheetId="3" r:id="rId3"/>
    <sheet name="2do t" sheetId="7" r:id="rId4"/>
    <sheet name="3er t" sheetId="4" state="hidden" r:id="rId5"/>
    <sheet name="4to t" sheetId="5" state="hidden" r:id="rId6"/>
    <sheet name="Prom anual" sheetId="6" state="hidden" r:id="rId7"/>
    <sheet name="Sujetos obligados" sheetId="15" state="hidden" r:id="rId8"/>
  </sheets>
  <definedNames>
    <definedName name="_xlnm._FilterDatabase" localSheetId="2" hidden="1">'1er t'!$A$4:$I$77</definedName>
    <definedName name="_xlnm._FilterDatabase" localSheetId="3" hidden="1">'2do t'!$A$4:$I$77</definedName>
    <definedName name="_xlnm._FilterDatabase" localSheetId="4" hidden="1">'3er t'!$A$3:$I$76</definedName>
    <definedName name="_xlnm._FilterDatabase" localSheetId="5" hidden="1">'4to t'!$A$3:$I$76</definedName>
    <definedName name="_xlnm._FilterDatabase" localSheetId="6" hidden="1">'Prom anual'!$A$4:$G$78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4" i="1" l="1"/>
  <c r="D36" i="3" l="1"/>
  <c r="E36" i="3" s="1"/>
  <c r="D75" i="3"/>
  <c r="E75" i="3" s="1"/>
  <c r="D37" i="3"/>
  <c r="E37" i="3" s="1"/>
  <c r="D39" i="3"/>
  <c r="E39" i="3" s="1"/>
  <c r="E56" i="3"/>
  <c r="D32" i="3"/>
  <c r="E32" i="3" s="1"/>
  <c r="E28" i="3"/>
  <c r="E54" i="3"/>
  <c r="D65" i="3"/>
  <c r="E65" i="3" s="1"/>
  <c r="D55" i="3"/>
  <c r="E55" i="3" s="1"/>
  <c r="D11" i="3"/>
  <c r="E11" i="3" s="1"/>
  <c r="E23" i="3"/>
  <c r="E74" i="3"/>
  <c r="D59" i="3"/>
  <c r="E59" i="3" s="1"/>
  <c r="E41" i="3"/>
  <c r="D10" i="3"/>
  <c r="E10" i="3" s="1"/>
  <c r="D27" i="3"/>
  <c r="E27" i="3" s="1"/>
  <c r="E57" i="3"/>
  <c r="D6" i="3"/>
  <c r="E6" i="3" s="1"/>
  <c r="E51" i="3"/>
  <c r="E43" i="3"/>
  <c r="D35" i="3"/>
  <c r="E35" i="3" s="1"/>
  <c r="D34" i="3"/>
  <c r="E34" i="3" s="1"/>
  <c r="D33" i="3"/>
  <c r="E33" i="3" s="1"/>
  <c r="D40" i="3"/>
  <c r="E40" i="3" s="1"/>
  <c r="D38" i="3"/>
  <c r="E38" i="3" s="1"/>
  <c r="D14" i="3"/>
  <c r="E14" i="3" s="1"/>
  <c r="D46" i="3"/>
  <c r="E46" i="3" s="1"/>
  <c r="E72" i="3"/>
  <c r="E16" i="3"/>
  <c r="D48" i="3"/>
  <c r="E48" i="3" s="1"/>
  <c r="D68" i="3"/>
  <c r="E68" i="3" s="1"/>
  <c r="E67" i="3"/>
  <c r="E66" i="3"/>
  <c r="E18" i="3"/>
  <c r="D12" i="3"/>
  <c r="E12" i="3" s="1"/>
  <c r="D13" i="3"/>
  <c r="E13" i="3" s="1"/>
  <c r="E77" i="3"/>
  <c r="D58" i="3"/>
  <c r="E58" i="3" s="1"/>
  <c r="D53" i="3"/>
  <c r="E53" i="3" s="1"/>
  <c r="E5" i="3"/>
  <c r="D63" i="3"/>
  <c r="E63" i="3" s="1"/>
  <c r="E42" i="3"/>
  <c r="E73" i="3"/>
  <c r="D17" i="3"/>
  <c r="E17" i="3" s="1"/>
  <c r="D15" i="3"/>
  <c r="E15" i="3" s="1"/>
  <c r="D50" i="3"/>
  <c r="E50" i="3" s="1"/>
  <c r="E47" i="3"/>
  <c r="E76" i="3"/>
  <c r="E49" i="3"/>
  <c r="D26" i="3"/>
  <c r="E26" i="3" s="1"/>
  <c r="E19" i="3"/>
  <c r="D9" i="3"/>
  <c r="E9" i="3" s="1"/>
  <c r="D30" i="3"/>
  <c r="E30" i="3" s="1"/>
  <c r="D64" i="3"/>
  <c r="E64" i="3" s="1"/>
  <c r="D31" i="3"/>
  <c r="E31" i="3" s="1"/>
  <c r="D61" i="3"/>
  <c r="E61" i="3" s="1"/>
  <c r="E22" i="3"/>
  <c r="E7" i="3"/>
  <c r="D20" i="3"/>
  <c r="E20" i="3" s="1"/>
  <c r="D21" i="3"/>
  <c r="E21" i="3" s="1"/>
  <c r="E8" i="3"/>
  <c r="D60" i="3"/>
  <c r="E60" i="3" s="1"/>
  <c r="E52" i="3"/>
  <c r="E29" i="3"/>
  <c r="E70" i="3"/>
  <c r="D71" i="3"/>
  <c r="E71" i="3" s="1"/>
  <c r="D62" i="3"/>
  <c r="E62" i="3" s="1"/>
  <c r="D24" i="3"/>
  <c r="E24" i="3" s="1"/>
  <c r="D76" i="4"/>
  <c r="D75" i="4"/>
  <c r="D74" i="4"/>
  <c r="D73" i="4"/>
  <c r="D72" i="4"/>
  <c r="D71" i="4"/>
  <c r="D70" i="4"/>
  <c r="D69" i="4"/>
  <c r="D68" i="4"/>
  <c r="D67" i="4"/>
  <c r="D66" i="4"/>
  <c r="D65" i="4"/>
  <c r="D64" i="4"/>
  <c r="D63" i="4"/>
  <c r="D62" i="4"/>
  <c r="D61" i="4"/>
  <c r="D60" i="4"/>
  <c r="D59" i="4"/>
  <c r="D58" i="4"/>
  <c r="D57" i="4"/>
  <c r="D56" i="4"/>
  <c r="D55" i="4"/>
  <c r="D54" i="4"/>
  <c r="D53" i="4"/>
  <c r="D52" i="4"/>
  <c r="D51" i="4"/>
  <c r="D50" i="4"/>
  <c r="D49" i="4"/>
  <c r="D48" i="4"/>
  <c r="D47" i="4"/>
  <c r="D46" i="4"/>
  <c r="D45" i="4"/>
  <c r="D44" i="4"/>
  <c r="D43" i="4"/>
  <c r="D42" i="4"/>
  <c r="D41" i="4"/>
  <c r="D40" i="4"/>
  <c r="D39" i="4"/>
  <c r="D38" i="4"/>
  <c r="D37" i="4"/>
  <c r="D36" i="4"/>
  <c r="D35" i="4"/>
  <c r="D34" i="4"/>
  <c r="D33" i="4"/>
  <c r="D32" i="4"/>
  <c r="D31" i="4"/>
  <c r="D30" i="4"/>
  <c r="D29" i="4"/>
  <c r="D28" i="4"/>
  <c r="D27" i="4"/>
  <c r="D26" i="4"/>
  <c r="D25" i="4"/>
  <c r="D24" i="4"/>
  <c r="D23" i="4"/>
  <c r="D22" i="4"/>
  <c r="D21" i="4"/>
  <c r="D20" i="4"/>
  <c r="D19" i="4"/>
  <c r="D18" i="4"/>
  <c r="D17" i="4"/>
  <c r="D16" i="4"/>
  <c r="D15" i="4"/>
  <c r="D14" i="4"/>
  <c r="D13" i="4"/>
  <c r="D12" i="4"/>
  <c r="D11" i="4"/>
  <c r="D10" i="4"/>
  <c r="D9" i="4"/>
  <c r="D8" i="4"/>
  <c r="D7" i="4"/>
  <c r="D6" i="4"/>
  <c r="D4" i="4"/>
  <c r="D12" i="7"/>
  <c r="D64" i="7"/>
  <c r="D74" i="7"/>
  <c r="D57" i="7"/>
  <c r="D65" i="7"/>
  <c r="D72" i="7"/>
  <c r="D68" i="7"/>
  <c r="E68" i="7" s="1"/>
  <c r="F68" i="7" s="1"/>
  <c r="G68" i="7" s="1"/>
  <c r="H68" i="7" s="1"/>
  <c r="D75" i="7"/>
  <c r="D44" i="7"/>
  <c r="D70" i="7"/>
  <c r="E70" i="7" s="1"/>
  <c r="F70" i="7" s="1"/>
  <c r="G70" i="7" s="1"/>
  <c r="H70" i="7" s="1"/>
  <c r="D71" i="7"/>
  <c r="E71" i="7" s="1"/>
  <c r="F71" i="7" s="1"/>
  <c r="G71" i="7" s="1"/>
  <c r="H71" i="7" s="1"/>
  <c r="D63" i="7"/>
  <c r="D77" i="7"/>
  <c r="D76" i="7"/>
  <c r="D66" i="7"/>
  <c r="E66" i="7" s="1"/>
  <c r="F66" i="7" s="1"/>
  <c r="G66" i="7" s="1"/>
  <c r="H66" i="7" s="1"/>
  <c r="D31" i="7"/>
  <c r="D49" i="7"/>
  <c r="D48" i="7"/>
  <c r="D39" i="7"/>
  <c r="D23" i="7"/>
  <c r="D21" i="7"/>
  <c r="D69" i="7"/>
  <c r="D40" i="7"/>
  <c r="E40" i="7" s="1"/>
  <c r="F40" i="7" s="1"/>
  <c r="G40" i="7" s="1"/>
  <c r="H40" i="7" s="1"/>
  <c r="D28" i="7"/>
  <c r="D73" i="7"/>
  <c r="D60" i="7"/>
  <c r="D5" i="7"/>
  <c r="E5" i="7" s="1"/>
  <c r="F5" i="7" s="1"/>
  <c r="G5" i="7" s="1"/>
  <c r="H5" i="7" s="1"/>
  <c r="D46" i="7"/>
  <c r="D59" i="7"/>
  <c r="D61" i="7"/>
  <c r="D56" i="7"/>
  <c r="E56" i="7" s="1"/>
  <c r="F56" i="7" s="1"/>
  <c r="G56" i="7" s="1"/>
  <c r="H56" i="7" s="1"/>
  <c r="D62" i="7"/>
  <c r="D54" i="7"/>
  <c r="D53" i="7"/>
  <c r="D14" i="7"/>
  <c r="E14" i="7" s="1"/>
  <c r="F14" i="7" s="1"/>
  <c r="G14" i="7" s="1"/>
  <c r="H14" i="7" s="1"/>
  <c r="D51" i="7"/>
  <c r="D58" i="7"/>
  <c r="D6" i="7"/>
  <c r="D55" i="7"/>
  <c r="E55" i="7" s="1"/>
  <c r="F55" i="7" s="1"/>
  <c r="G55" i="7" s="1"/>
  <c r="H55" i="7" s="1"/>
  <c r="D26" i="7"/>
  <c r="D45" i="7"/>
  <c r="D34" i="7"/>
  <c r="D13" i="7"/>
  <c r="E13" i="7" s="1"/>
  <c r="F13" i="7" s="1"/>
  <c r="G13" i="7" s="1"/>
  <c r="H13" i="7" s="1"/>
  <c r="D18" i="7"/>
  <c r="D17" i="7"/>
  <c r="D41" i="7"/>
  <c r="D25" i="7"/>
  <c r="D32" i="7"/>
  <c r="D37" i="7"/>
  <c r="D27" i="7"/>
  <c r="D35" i="7"/>
  <c r="D42" i="7"/>
  <c r="D52" i="7"/>
  <c r="D33" i="7"/>
  <c r="D36" i="7"/>
  <c r="E36" i="7" s="1"/>
  <c r="F36" i="7" s="1"/>
  <c r="G36" i="7" s="1"/>
  <c r="H36" i="7" s="1"/>
  <c r="D29" i="7"/>
  <c r="D11" i="7"/>
  <c r="D47" i="7"/>
  <c r="D38" i="7"/>
  <c r="D67" i="7"/>
  <c r="D7" i="7"/>
  <c r="D22" i="7"/>
  <c r="D43" i="7"/>
  <c r="D30" i="7"/>
  <c r="D19" i="7"/>
  <c r="D10" i="7"/>
  <c r="D50" i="7"/>
  <c r="E50" i="7" s="1"/>
  <c r="F50" i="7" s="1"/>
  <c r="D15" i="7"/>
  <c r="D16" i="7"/>
  <c r="C85" i="7"/>
  <c r="E74" i="7"/>
  <c r="F74" i="7" s="1"/>
  <c r="G74" i="7" s="1"/>
  <c r="H74" i="7" s="1"/>
  <c r="D24" i="7"/>
  <c r="D8" i="7"/>
  <c r="D20" i="7"/>
  <c r="D9" i="7"/>
  <c r="D52" i="5"/>
  <c r="E20" i="7" l="1"/>
  <c r="F20" i="7" s="1"/>
  <c r="G20" i="7" s="1"/>
  <c r="H20" i="7" s="1"/>
  <c r="E11" i="7"/>
  <c r="E37" i="7"/>
  <c r="F37" i="7" s="1"/>
  <c r="G37" i="7" s="1"/>
  <c r="H37" i="7" s="1"/>
  <c r="E45" i="7"/>
  <c r="E54" i="7"/>
  <c r="E73" i="7"/>
  <c r="E65" i="7"/>
  <c r="E30" i="7"/>
  <c r="F30" i="7" s="1"/>
  <c r="G30" i="7" s="1"/>
  <c r="H30" i="7" s="1"/>
  <c r="B15" i="1"/>
  <c r="E18" i="7"/>
  <c r="F18" i="7" s="1"/>
  <c r="G18" i="7" s="1"/>
  <c r="H18" i="7" s="1"/>
  <c r="E51" i="7"/>
  <c r="F51" i="7" s="1"/>
  <c r="G51" i="7" s="1"/>
  <c r="H51" i="7" s="1"/>
  <c r="E62" i="7"/>
  <c r="F62" i="7" s="1"/>
  <c r="G62" i="7" s="1"/>
  <c r="H62" i="7" s="1"/>
  <c r="E28" i="7"/>
  <c r="F28" i="7" s="1"/>
  <c r="G28" i="7" s="1"/>
  <c r="H28" i="7" s="1"/>
  <c r="E31" i="7"/>
  <c r="E57" i="7"/>
  <c r="F57" i="7" s="1"/>
  <c r="G57" i="7" s="1"/>
  <c r="H57" i="7" s="1"/>
  <c r="E43" i="7"/>
  <c r="F43" i="7" s="1"/>
  <c r="G43" i="7" s="1"/>
  <c r="H43" i="7" s="1"/>
  <c r="E38" i="7"/>
  <c r="F38" i="7" s="1"/>
  <c r="G38" i="7" s="1"/>
  <c r="H38" i="7" s="1"/>
  <c r="I36" i="7"/>
  <c r="D30" i="6" s="1"/>
  <c r="E35" i="7"/>
  <c r="F35" i="7" s="1"/>
  <c r="G35" i="7" s="1"/>
  <c r="H35" i="7" s="1"/>
  <c r="E25" i="7"/>
  <c r="F25" i="7" s="1"/>
  <c r="G25" i="7" s="1"/>
  <c r="H25" i="7" s="1"/>
  <c r="I13" i="7"/>
  <c r="I55" i="7"/>
  <c r="D57" i="6" s="1"/>
  <c r="I14" i="7"/>
  <c r="D49" i="6" s="1"/>
  <c r="I56" i="7"/>
  <c r="D19" i="6" s="1"/>
  <c r="I40" i="7"/>
  <c r="D74" i="6" s="1"/>
  <c r="E39" i="7"/>
  <c r="F39" i="7" s="1"/>
  <c r="G39" i="7" s="1"/>
  <c r="H39" i="7" s="1"/>
  <c r="I66" i="7"/>
  <c r="D33" i="6" s="1"/>
  <c r="I71" i="7"/>
  <c r="D16" i="6" s="1"/>
  <c r="I68" i="7"/>
  <c r="I74" i="7"/>
  <c r="D67" i="6" s="1"/>
  <c r="E16" i="7"/>
  <c r="F16" i="7" s="1"/>
  <c r="G16" i="7" s="1"/>
  <c r="H16" i="7" s="1"/>
  <c r="E7" i="7"/>
  <c r="F7" i="7" s="1"/>
  <c r="G7" i="7" s="1"/>
  <c r="H7" i="7" s="1"/>
  <c r="E52" i="7"/>
  <c r="F52" i="7" s="1"/>
  <c r="G52" i="7" s="1"/>
  <c r="H52" i="7" s="1"/>
  <c r="E17" i="7"/>
  <c r="F17" i="7" s="1"/>
  <c r="E58" i="7"/>
  <c r="F58" i="7" s="1"/>
  <c r="G58" i="7" s="1"/>
  <c r="H58" i="7" s="1"/>
  <c r="E59" i="7"/>
  <c r="F59" i="7" s="1"/>
  <c r="E21" i="7"/>
  <c r="F21" i="7" s="1"/>
  <c r="G21" i="7" s="1"/>
  <c r="H21" i="7" s="1"/>
  <c r="E49" i="7"/>
  <c r="F49" i="7" s="1"/>
  <c r="G49" i="7" s="1"/>
  <c r="H49" i="7" s="1"/>
  <c r="E44" i="7"/>
  <c r="F44" i="7" s="1"/>
  <c r="G44" i="7" s="1"/>
  <c r="H44" i="7" s="1"/>
  <c r="E12" i="7"/>
  <c r="F12" i="7" s="1"/>
  <c r="G12" i="7" s="1"/>
  <c r="H12" i="7" s="1"/>
  <c r="E15" i="7"/>
  <c r="F15" i="7" s="1"/>
  <c r="G15" i="7" s="1"/>
  <c r="H15" i="7" s="1"/>
  <c r="E67" i="7"/>
  <c r="F67" i="7" s="1"/>
  <c r="G67" i="7" s="1"/>
  <c r="H67" i="7" s="1"/>
  <c r="E42" i="7"/>
  <c r="F42" i="7" s="1"/>
  <c r="G42" i="7" s="1"/>
  <c r="H42" i="7" s="1"/>
  <c r="E32" i="7"/>
  <c r="F32" i="7" s="1"/>
  <c r="G32" i="7" s="1"/>
  <c r="H32" i="7" s="1"/>
  <c r="E26" i="7"/>
  <c r="F26" i="7" s="1"/>
  <c r="G26" i="7" s="1"/>
  <c r="H26" i="7" s="1"/>
  <c r="E46" i="7"/>
  <c r="F46" i="7" s="1"/>
  <c r="G46" i="7" s="1"/>
  <c r="H46" i="7" s="1"/>
  <c r="E23" i="7"/>
  <c r="F23" i="7" s="1"/>
  <c r="G23" i="7" s="1"/>
  <c r="H23" i="7" s="1"/>
  <c r="E63" i="7"/>
  <c r="F63" i="7" s="1"/>
  <c r="G63" i="7" s="1"/>
  <c r="H63" i="7" s="1"/>
  <c r="E75" i="7"/>
  <c r="F75" i="7" s="1"/>
  <c r="G75" i="7" s="1"/>
  <c r="H75" i="7" s="1"/>
  <c r="E24" i="7"/>
  <c r="F24" i="7" s="1"/>
  <c r="G24" i="7" s="1"/>
  <c r="H24" i="7" s="1"/>
  <c r="E10" i="7"/>
  <c r="F10" i="7" s="1"/>
  <c r="G10" i="7" s="1"/>
  <c r="H10" i="7" s="1"/>
  <c r="E22" i="7"/>
  <c r="F22" i="7" s="1"/>
  <c r="G22" i="7" s="1"/>
  <c r="H22" i="7" s="1"/>
  <c r="E47" i="7"/>
  <c r="F47" i="7" s="1"/>
  <c r="G47" i="7" s="1"/>
  <c r="H47" i="7" s="1"/>
  <c r="E33" i="7"/>
  <c r="F33" i="7" s="1"/>
  <c r="G33" i="7" s="1"/>
  <c r="H33" i="7" s="1"/>
  <c r="E41" i="7"/>
  <c r="F41" i="7" s="1"/>
  <c r="G41" i="7" s="1"/>
  <c r="H41" i="7" s="1"/>
  <c r="E34" i="7"/>
  <c r="F34" i="7" s="1"/>
  <c r="G34" i="7" s="1"/>
  <c r="H34" i="7" s="1"/>
  <c r="E6" i="7"/>
  <c r="F6" i="7" s="1"/>
  <c r="G6" i="7" s="1"/>
  <c r="H6" i="7" s="1"/>
  <c r="E53" i="7"/>
  <c r="F53" i="7" s="1"/>
  <c r="G53" i="7" s="1"/>
  <c r="H53" i="7" s="1"/>
  <c r="E61" i="7"/>
  <c r="F61" i="7" s="1"/>
  <c r="G61" i="7" s="1"/>
  <c r="H61" i="7" s="1"/>
  <c r="E60" i="7"/>
  <c r="F60" i="7" s="1"/>
  <c r="G60" i="7" s="1"/>
  <c r="H60" i="7" s="1"/>
  <c r="E69" i="7"/>
  <c r="F69" i="7" s="1"/>
  <c r="G69" i="7" s="1"/>
  <c r="H69" i="7" s="1"/>
  <c r="E48" i="7"/>
  <c r="F48" i="7" s="1"/>
  <c r="G48" i="7" s="1"/>
  <c r="H48" i="7" s="1"/>
  <c r="E76" i="7"/>
  <c r="F76" i="7" s="1"/>
  <c r="G76" i="7" s="1"/>
  <c r="H76" i="7" s="1"/>
  <c r="I70" i="7"/>
  <c r="D43" i="6" s="1"/>
  <c r="E72" i="7"/>
  <c r="F72" i="7" s="1"/>
  <c r="G72" i="7" s="1"/>
  <c r="H72" i="7" s="1"/>
  <c r="E64" i="7"/>
  <c r="F64" i="7" s="1"/>
  <c r="G64" i="7" s="1"/>
  <c r="H64" i="7" s="1"/>
  <c r="E27" i="7"/>
  <c r="F27" i="7" s="1"/>
  <c r="G27" i="7" s="1"/>
  <c r="H27" i="7" s="1"/>
  <c r="E77" i="7"/>
  <c r="F77" i="7" s="1"/>
  <c r="G77" i="7" s="1"/>
  <c r="H77" i="7" s="1"/>
  <c r="E29" i="7"/>
  <c r="E9" i="7"/>
  <c r="F9" i="7" s="1"/>
  <c r="G9" i="7" s="1"/>
  <c r="H9" i="7" s="1"/>
  <c r="G50" i="7"/>
  <c r="H50" i="7" s="1"/>
  <c r="F54" i="7"/>
  <c r="G54" i="7" s="1"/>
  <c r="H54" i="7" s="1"/>
  <c r="D28" i="6"/>
  <c r="E8" i="7"/>
  <c r="F8" i="7" s="1"/>
  <c r="G8" i="7" s="1"/>
  <c r="H8" i="7" s="1"/>
  <c r="E19" i="7"/>
  <c r="F19" i="7" s="1"/>
  <c r="G19" i="7" s="1"/>
  <c r="H19" i="7" s="1"/>
  <c r="D68" i="6"/>
  <c r="D76" i="5"/>
  <c r="E76" i="5" s="1"/>
  <c r="F76" i="5" s="1"/>
  <c r="G76" i="5" s="1"/>
  <c r="H76" i="5" s="1"/>
  <c r="D75" i="5"/>
  <c r="E75" i="5" s="1"/>
  <c r="F75" i="5" s="1"/>
  <c r="G75" i="5" s="1"/>
  <c r="H75" i="5" s="1"/>
  <c r="D74" i="5"/>
  <c r="E74" i="5" s="1"/>
  <c r="F74" i="5" s="1"/>
  <c r="G74" i="5" s="1"/>
  <c r="H74" i="5" s="1"/>
  <c r="D73" i="5"/>
  <c r="E73" i="5" s="1"/>
  <c r="F73" i="5" s="1"/>
  <c r="G73" i="5" s="1"/>
  <c r="H73" i="5" s="1"/>
  <c r="D72" i="5"/>
  <c r="E72" i="5" s="1"/>
  <c r="F72" i="5" s="1"/>
  <c r="G72" i="5" s="1"/>
  <c r="H72" i="5" s="1"/>
  <c r="D71" i="5"/>
  <c r="E71" i="5" s="1"/>
  <c r="F71" i="5" s="1"/>
  <c r="G71" i="5" s="1"/>
  <c r="H71" i="5" s="1"/>
  <c r="D70" i="5"/>
  <c r="E70" i="5" s="1"/>
  <c r="F70" i="5" s="1"/>
  <c r="G70" i="5" s="1"/>
  <c r="H70" i="5" s="1"/>
  <c r="D69" i="5"/>
  <c r="E69" i="5" s="1"/>
  <c r="F69" i="5" s="1"/>
  <c r="G69" i="5" s="1"/>
  <c r="H69" i="5" s="1"/>
  <c r="D68" i="5"/>
  <c r="E68" i="5" s="1"/>
  <c r="F68" i="5" s="1"/>
  <c r="G68" i="5" s="1"/>
  <c r="H68" i="5" s="1"/>
  <c r="D67" i="5"/>
  <c r="E67" i="5" s="1"/>
  <c r="F67" i="5" s="1"/>
  <c r="G67" i="5" s="1"/>
  <c r="H67" i="5" s="1"/>
  <c r="D66" i="5"/>
  <c r="E66" i="5" s="1"/>
  <c r="F66" i="5" s="1"/>
  <c r="G66" i="5" s="1"/>
  <c r="H66" i="5" s="1"/>
  <c r="D65" i="5"/>
  <c r="E65" i="5" s="1"/>
  <c r="F65" i="5" s="1"/>
  <c r="G65" i="5" s="1"/>
  <c r="H65" i="5" s="1"/>
  <c r="D64" i="5"/>
  <c r="E64" i="5" s="1"/>
  <c r="F64" i="5" s="1"/>
  <c r="G64" i="5" s="1"/>
  <c r="H64" i="5" s="1"/>
  <c r="D63" i="5"/>
  <c r="E63" i="5" s="1"/>
  <c r="F63" i="5" s="1"/>
  <c r="G63" i="5" s="1"/>
  <c r="H63" i="5" s="1"/>
  <c r="D62" i="5"/>
  <c r="E62" i="5" s="1"/>
  <c r="F62" i="5" s="1"/>
  <c r="G62" i="5" s="1"/>
  <c r="H62" i="5" s="1"/>
  <c r="D61" i="5"/>
  <c r="E61" i="5" s="1"/>
  <c r="F61" i="5" s="1"/>
  <c r="G61" i="5" s="1"/>
  <c r="H61" i="5" s="1"/>
  <c r="D60" i="5"/>
  <c r="E60" i="5" s="1"/>
  <c r="F60" i="5" s="1"/>
  <c r="G60" i="5" s="1"/>
  <c r="H60" i="5" s="1"/>
  <c r="D59" i="5"/>
  <c r="E59" i="5" s="1"/>
  <c r="F59" i="5" s="1"/>
  <c r="G59" i="5" s="1"/>
  <c r="H59" i="5" s="1"/>
  <c r="D58" i="5"/>
  <c r="E58" i="5" s="1"/>
  <c r="F58" i="5" s="1"/>
  <c r="G58" i="5" s="1"/>
  <c r="H58" i="5" s="1"/>
  <c r="D57" i="5"/>
  <c r="E57" i="5" s="1"/>
  <c r="F57" i="5" s="1"/>
  <c r="G57" i="5" s="1"/>
  <c r="H57" i="5" s="1"/>
  <c r="D56" i="5"/>
  <c r="E56" i="5" s="1"/>
  <c r="F56" i="5" s="1"/>
  <c r="G56" i="5" s="1"/>
  <c r="H56" i="5" s="1"/>
  <c r="D55" i="5"/>
  <c r="E55" i="5" s="1"/>
  <c r="F55" i="5" s="1"/>
  <c r="G55" i="5" s="1"/>
  <c r="H55" i="5" s="1"/>
  <c r="D54" i="5"/>
  <c r="E54" i="5" s="1"/>
  <c r="F54" i="5" s="1"/>
  <c r="G54" i="5" s="1"/>
  <c r="H54" i="5" s="1"/>
  <c r="D53" i="5"/>
  <c r="E53" i="5" s="1"/>
  <c r="F53" i="5" s="1"/>
  <c r="G53" i="5" s="1"/>
  <c r="H53" i="5" s="1"/>
  <c r="E52" i="5"/>
  <c r="F52" i="5" s="1"/>
  <c r="G52" i="5" s="1"/>
  <c r="H52" i="5" s="1"/>
  <c r="D51" i="5"/>
  <c r="E51" i="5" s="1"/>
  <c r="F51" i="5" s="1"/>
  <c r="G51" i="5" s="1"/>
  <c r="H51" i="5" s="1"/>
  <c r="D50" i="5"/>
  <c r="E50" i="5" s="1"/>
  <c r="F50" i="5" s="1"/>
  <c r="G50" i="5" s="1"/>
  <c r="H50" i="5" s="1"/>
  <c r="D49" i="5"/>
  <c r="E49" i="5" s="1"/>
  <c r="F49" i="5" s="1"/>
  <c r="G49" i="5" s="1"/>
  <c r="H49" i="5" s="1"/>
  <c r="D48" i="5"/>
  <c r="E48" i="5" s="1"/>
  <c r="F48" i="5" s="1"/>
  <c r="G48" i="5" s="1"/>
  <c r="H48" i="5" s="1"/>
  <c r="D47" i="5"/>
  <c r="E47" i="5" s="1"/>
  <c r="F47" i="5" s="1"/>
  <c r="G47" i="5" s="1"/>
  <c r="H47" i="5" s="1"/>
  <c r="D46" i="5"/>
  <c r="E46" i="5" s="1"/>
  <c r="F46" i="5" s="1"/>
  <c r="G46" i="5" s="1"/>
  <c r="H46" i="5" s="1"/>
  <c r="D45" i="5"/>
  <c r="E45" i="5" s="1"/>
  <c r="F45" i="5" s="1"/>
  <c r="G45" i="5" s="1"/>
  <c r="H45" i="5" s="1"/>
  <c r="D44" i="5"/>
  <c r="E44" i="5" s="1"/>
  <c r="F44" i="5" s="1"/>
  <c r="G44" i="5" s="1"/>
  <c r="H44" i="5" s="1"/>
  <c r="D43" i="5"/>
  <c r="E43" i="5" s="1"/>
  <c r="F43" i="5" s="1"/>
  <c r="G43" i="5" s="1"/>
  <c r="H43" i="5" s="1"/>
  <c r="D42" i="5"/>
  <c r="E42" i="5" s="1"/>
  <c r="F42" i="5" s="1"/>
  <c r="G42" i="5" s="1"/>
  <c r="H42" i="5" s="1"/>
  <c r="D41" i="5"/>
  <c r="E41" i="5" s="1"/>
  <c r="F41" i="5" s="1"/>
  <c r="G41" i="5" s="1"/>
  <c r="H41" i="5" s="1"/>
  <c r="D40" i="5"/>
  <c r="E40" i="5" s="1"/>
  <c r="F40" i="5" s="1"/>
  <c r="G40" i="5" s="1"/>
  <c r="H40" i="5" s="1"/>
  <c r="D39" i="5"/>
  <c r="E39" i="5" s="1"/>
  <c r="F39" i="5" s="1"/>
  <c r="G39" i="5" s="1"/>
  <c r="H39" i="5" s="1"/>
  <c r="D38" i="5"/>
  <c r="E38" i="5" s="1"/>
  <c r="F38" i="5" s="1"/>
  <c r="G38" i="5" s="1"/>
  <c r="H38" i="5" s="1"/>
  <c r="D37" i="5"/>
  <c r="E37" i="5" s="1"/>
  <c r="F37" i="5" s="1"/>
  <c r="G37" i="5" s="1"/>
  <c r="H37" i="5" s="1"/>
  <c r="D36" i="5"/>
  <c r="E36" i="5" s="1"/>
  <c r="F36" i="5" s="1"/>
  <c r="G36" i="5" s="1"/>
  <c r="H36" i="5" s="1"/>
  <c r="D35" i="5"/>
  <c r="E35" i="5" s="1"/>
  <c r="F35" i="5" s="1"/>
  <c r="G35" i="5" s="1"/>
  <c r="H35" i="5" s="1"/>
  <c r="D34" i="5"/>
  <c r="E34" i="5" s="1"/>
  <c r="F34" i="5" s="1"/>
  <c r="G34" i="5" s="1"/>
  <c r="H34" i="5" s="1"/>
  <c r="D33" i="5"/>
  <c r="E33" i="5" s="1"/>
  <c r="F33" i="5" s="1"/>
  <c r="G33" i="5" s="1"/>
  <c r="H33" i="5" s="1"/>
  <c r="D32" i="5"/>
  <c r="E32" i="5" s="1"/>
  <c r="F32" i="5" s="1"/>
  <c r="G32" i="5" s="1"/>
  <c r="H32" i="5" s="1"/>
  <c r="D31" i="5"/>
  <c r="E31" i="5" s="1"/>
  <c r="F31" i="5" s="1"/>
  <c r="G31" i="5" s="1"/>
  <c r="H31" i="5" s="1"/>
  <c r="D30" i="5"/>
  <c r="E30" i="5" s="1"/>
  <c r="F30" i="5" s="1"/>
  <c r="G30" i="5" s="1"/>
  <c r="H30" i="5" s="1"/>
  <c r="D29" i="5"/>
  <c r="E29" i="5" s="1"/>
  <c r="F29" i="5" s="1"/>
  <c r="G29" i="5" s="1"/>
  <c r="H29" i="5" s="1"/>
  <c r="D28" i="5"/>
  <c r="E28" i="5" s="1"/>
  <c r="F28" i="5" s="1"/>
  <c r="G28" i="5" s="1"/>
  <c r="H28" i="5" s="1"/>
  <c r="D27" i="5"/>
  <c r="E27" i="5" s="1"/>
  <c r="F27" i="5" s="1"/>
  <c r="G27" i="5" s="1"/>
  <c r="H27" i="5" s="1"/>
  <c r="D26" i="5"/>
  <c r="E26" i="5" s="1"/>
  <c r="F26" i="5" s="1"/>
  <c r="G26" i="5" s="1"/>
  <c r="H26" i="5" s="1"/>
  <c r="D25" i="5"/>
  <c r="E25" i="5" s="1"/>
  <c r="F25" i="5" s="1"/>
  <c r="G25" i="5" s="1"/>
  <c r="H25" i="5" s="1"/>
  <c r="D24" i="5"/>
  <c r="E24" i="5" s="1"/>
  <c r="F24" i="5" s="1"/>
  <c r="G24" i="5" s="1"/>
  <c r="H24" i="5" s="1"/>
  <c r="D23" i="5"/>
  <c r="E23" i="5" s="1"/>
  <c r="F23" i="5" s="1"/>
  <c r="G23" i="5" s="1"/>
  <c r="H23" i="5" s="1"/>
  <c r="D22" i="5"/>
  <c r="E22" i="5" s="1"/>
  <c r="F22" i="5" s="1"/>
  <c r="G22" i="5" s="1"/>
  <c r="H22" i="5" s="1"/>
  <c r="D21" i="5"/>
  <c r="E21" i="5" s="1"/>
  <c r="F21" i="5" s="1"/>
  <c r="G21" i="5" s="1"/>
  <c r="H21" i="5" s="1"/>
  <c r="D20" i="5"/>
  <c r="E20" i="5" s="1"/>
  <c r="F20" i="5" s="1"/>
  <c r="G20" i="5" s="1"/>
  <c r="H20" i="5" s="1"/>
  <c r="D19" i="5"/>
  <c r="E19" i="5" s="1"/>
  <c r="F19" i="5" s="1"/>
  <c r="G19" i="5" s="1"/>
  <c r="H19" i="5" s="1"/>
  <c r="D18" i="5"/>
  <c r="E18" i="5" s="1"/>
  <c r="F18" i="5" s="1"/>
  <c r="G18" i="5" s="1"/>
  <c r="H18" i="5" s="1"/>
  <c r="D17" i="5"/>
  <c r="E17" i="5" s="1"/>
  <c r="F17" i="5" s="1"/>
  <c r="G17" i="5" s="1"/>
  <c r="H17" i="5" s="1"/>
  <c r="D16" i="5"/>
  <c r="E16" i="5" s="1"/>
  <c r="F16" i="5" s="1"/>
  <c r="G16" i="5" s="1"/>
  <c r="H16" i="5" s="1"/>
  <c r="D15" i="5"/>
  <c r="E15" i="5" s="1"/>
  <c r="F15" i="5" s="1"/>
  <c r="G15" i="5" s="1"/>
  <c r="H15" i="5" s="1"/>
  <c r="D14" i="5"/>
  <c r="E14" i="5" s="1"/>
  <c r="F14" i="5" s="1"/>
  <c r="G14" i="5" s="1"/>
  <c r="H14" i="5" s="1"/>
  <c r="D13" i="5"/>
  <c r="E13" i="5" s="1"/>
  <c r="F13" i="5" s="1"/>
  <c r="G13" i="5" s="1"/>
  <c r="H13" i="5" s="1"/>
  <c r="D12" i="5"/>
  <c r="E12" i="5" s="1"/>
  <c r="F12" i="5" s="1"/>
  <c r="G12" i="5" s="1"/>
  <c r="H12" i="5" s="1"/>
  <c r="D11" i="5"/>
  <c r="E11" i="5" s="1"/>
  <c r="F11" i="5" s="1"/>
  <c r="G11" i="5" s="1"/>
  <c r="H11" i="5" s="1"/>
  <c r="D10" i="5"/>
  <c r="E10" i="5" s="1"/>
  <c r="F10" i="5" s="1"/>
  <c r="G10" i="5" s="1"/>
  <c r="H10" i="5" s="1"/>
  <c r="D9" i="5"/>
  <c r="E9" i="5" s="1"/>
  <c r="F9" i="5" s="1"/>
  <c r="G9" i="5" s="1"/>
  <c r="H9" i="5" s="1"/>
  <c r="D8" i="5"/>
  <c r="E8" i="5" s="1"/>
  <c r="F8" i="5" s="1"/>
  <c r="G8" i="5" s="1"/>
  <c r="H8" i="5" s="1"/>
  <c r="D7" i="5"/>
  <c r="E7" i="5" s="1"/>
  <c r="F7" i="5" s="1"/>
  <c r="G7" i="5" s="1"/>
  <c r="H7" i="5" s="1"/>
  <c r="D6" i="5"/>
  <c r="E6" i="5" s="1"/>
  <c r="F6" i="5" s="1"/>
  <c r="G6" i="5" s="1"/>
  <c r="H6" i="5" s="1"/>
  <c r="D5" i="5"/>
  <c r="E5" i="5" s="1"/>
  <c r="F5" i="5" s="1"/>
  <c r="G5" i="5" s="1"/>
  <c r="H5" i="5" s="1"/>
  <c r="D4" i="5"/>
  <c r="E4" i="5" s="1"/>
  <c r="F4" i="5" s="1"/>
  <c r="G4" i="5" s="1"/>
  <c r="H4" i="5" s="1"/>
  <c r="D61" i="6" l="1"/>
  <c r="I22" i="7"/>
  <c r="D5" i="6" s="1"/>
  <c r="I51" i="7"/>
  <c r="D21" i="6" s="1"/>
  <c r="I6" i="7"/>
  <c r="I42" i="7"/>
  <c r="D26" i="6" s="1"/>
  <c r="I39" i="7"/>
  <c r="D13" i="6" s="1"/>
  <c r="I35" i="7"/>
  <c r="D37" i="6" s="1"/>
  <c r="I43" i="7"/>
  <c r="D15" i="6" s="1"/>
  <c r="I7" i="7"/>
  <c r="I61" i="7"/>
  <c r="D52" i="6" s="1"/>
  <c r="I47" i="7"/>
  <c r="D77" i="6" s="1"/>
  <c r="I10" i="7"/>
  <c r="D29" i="6" s="1"/>
  <c r="I72" i="7"/>
  <c r="D63" i="6" s="1"/>
  <c r="I23" i="7"/>
  <c r="D39" i="6" s="1"/>
  <c r="I15" i="7"/>
  <c r="D10" i="6" s="1"/>
  <c r="I49" i="7"/>
  <c r="D27" i="6" s="1"/>
  <c r="I57" i="7"/>
  <c r="D69" i="6" s="1"/>
  <c r="I69" i="7"/>
  <c r="D65" i="6" s="1"/>
  <c r="I19" i="7"/>
  <c r="D40" i="6" s="1"/>
  <c r="I75" i="7"/>
  <c r="D42" i="6" s="1"/>
  <c r="F65" i="7"/>
  <c r="G65" i="7" s="1"/>
  <c r="H65" i="7" s="1"/>
  <c r="I76" i="7"/>
  <c r="D47" i="6" s="1"/>
  <c r="I41" i="7"/>
  <c r="D20" i="6" s="1"/>
  <c r="I26" i="7"/>
  <c r="D46" i="6" s="1"/>
  <c r="I12" i="7"/>
  <c r="I38" i="7"/>
  <c r="D24" i="6" s="1"/>
  <c r="I50" i="7"/>
  <c r="D8" i="6" s="1"/>
  <c r="I28" i="7"/>
  <c r="D64" i="6" s="1"/>
  <c r="G59" i="7"/>
  <c r="H59" i="7" s="1"/>
  <c r="G17" i="7"/>
  <c r="H17" i="7" s="1"/>
  <c r="I54" i="7"/>
  <c r="D51" i="6" s="1"/>
  <c r="I37" i="7"/>
  <c r="D35" i="6" s="1"/>
  <c r="F11" i="7"/>
  <c r="G11" i="7" s="1"/>
  <c r="H11" i="7" s="1"/>
  <c r="I48" i="7"/>
  <c r="D45" i="6" s="1"/>
  <c r="I60" i="7"/>
  <c r="D70" i="6" s="1"/>
  <c r="I53" i="7"/>
  <c r="D50" i="6" s="1"/>
  <c r="I34" i="7"/>
  <c r="D12" i="6" s="1"/>
  <c r="I33" i="7"/>
  <c r="D75" i="6" s="1"/>
  <c r="I9" i="7"/>
  <c r="D7" i="6" s="1"/>
  <c r="I44" i="7"/>
  <c r="D62" i="6" s="1"/>
  <c r="I21" i="7"/>
  <c r="D73" i="6" s="1"/>
  <c r="I58" i="7"/>
  <c r="D17" i="6" s="1"/>
  <c r="I52" i="7"/>
  <c r="D22" i="6" s="1"/>
  <c r="I16" i="7"/>
  <c r="D11" i="6" s="1"/>
  <c r="I20" i="7"/>
  <c r="D9" i="6" s="1"/>
  <c r="F31" i="7"/>
  <c r="G31" i="7" s="1"/>
  <c r="H31" i="7" s="1"/>
  <c r="F45" i="7"/>
  <c r="G45" i="7" s="1"/>
  <c r="H45" i="7" s="1"/>
  <c r="F73" i="7"/>
  <c r="G73" i="7" s="1"/>
  <c r="H73" i="7" s="1"/>
  <c r="I64" i="7"/>
  <c r="D55" i="6" s="1"/>
  <c r="I24" i="7"/>
  <c r="I63" i="7"/>
  <c r="D25" i="6" s="1"/>
  <c r="I46" i="7"/>
  <c r="D60" i="6" s="1"/>
  <c r="I32" i="7"/>
  <c r="D38" i="6" s="1"/>
  <c r="I67" i="7"/>
  <c r="D14" i="6" s="1"/>
  <c r="I8" i="7"/>
  <c r="I25" i="7"/>
  <c r="D18" i="6" s="1"/>
  <c r="I62" i="7"/>
  <c r="D36" i="6" s="1"/>
  <c r="I18" i="7"/>
  <c r="I30" i="7"/>
  <c r="D48" i="6" s="1"/>
  <c r="I27" i="7"/>
  <c r="D56" i="6" s="1"/>
  <c r="I77" i="7"/>
  <c r="D54" i="6" s="1"/>
  <c r="F29" i="7"/>
  <c r="B16" i="1"/>
  <c r="E76" i="4"/>
  <c r="F76" i="4" s="1"/>
  <c r="G76" i="4" s="1"/>
  <c r="H76" i="4" s="1"/>
  <c r="E75" i="4"/>
  <c r="F75" i="4" s="1"/>
  <c r="G75" i="4" s="1"/>
  <c r="H75" i="4" s="1"/>
  <c r="E74" i="4"/>
  <c r="F74" i="4" s="1"/>
  <c r="G74" i="4" s="1"/>
  <c r="H74" i="4" s="1"/>
  <c r="E73" i="4"/>
  <c r="F73" i="4" s="1"/>
  <c r="G73" i="4" s="1"/>
  <c r="H73" i="4" s="1"/>
  <c r="E72" i="4"/>
  <c r="F72" i="4" s="1"/>
  <c r="G72" i="4" s="1"/>
  <c r="H72" i="4" s="1"/>
  <c r="E71" i="4"/>
  <c r="F71" i="4" s="1"/>
  <c r="G71" i="4" s="1"/>
  <c r="H71" i="4" s="1"/>
  <c r="E70" i="4"/>
  <c r="F70" i="4" s="1"/>
  <c r="G70" i="4" s="1"/>
  <c r="H70" i="4" s="1"/>
  <c r="E69" i="4"/>
  <c r="F69" i="4" s="1"/>
  <c r="G69" i="4" s="1"/>
  <c r="H69" i="4" s="1"/>
  <c r="E68" i="4"/>
  <c r="F68" i="4" s="1"/>
  <c r="G68" i="4" s="1"/>
  <c r="H68" i="4" s="1"/>
  <c r="E67" i="4"/>
  <c r="F67" i="4" s="1"/>
  <c r="G67" i="4" s="1"/>
  <c r="H67" i="4" s="1"/>
  <c r="E66" i="4"/>
  <c r="F66" i="4" s="1"/>
  <c r="G66" i="4" s="1"/>
  <c r="H66" i="4" s="1"/>
  <c r="E64" i="4"/>
  <c r="F64" i="4" s="1"/>
  <c r="G64" i="4" s="1"/>
  <c r="H64" i="4" s="1"/>
  <c r="E60" i="4"/>
  <c r="F60" i="4" s="1"/>
  <c r="G60" i="4" s="1"/>
  <c r="H60" i="4" s="1"/>
  <c r="E55" i="4"/>
  <c r="F55" i="4" s="1"/>
  <c r="G55" i="4" s="1"/>
  <c r="H55" i="4" s="1"/>
  <c r="E51" i="4"/>
  <c r="F51" i="4" s="1"/>
  <c r="G51" i="4" s="1"/>
  <c r="E47" i="4"/>
  <c r="F47" i="4" s="1"/>
  <c r="G47" i="4" s="1"/>
  <c r="H47" i="4" s="1"/>
  <c r="D5" i="4"/>
  <c r="E5" i="4" s="1"/>
  <c r="F5" i="4" s="1"/>
  <c r="G5" i="4" s="1"/>
  <c r="H5" i="4" s="1"/>
  <c r="E65" i="4"/>
  <c r="F65" i="4" s="1"/>
  <c r="G65" i="4" s="1"/>
  <c r="H65" i="4" s="1"/>
  <c r="E63" i="4"/>
  <c r="F63" i="4" s="1"/>
  <c r="G63" i="4" s="1"/>
  <c r="H63" i="4" s="1"/>
  <c r="E62" i="4"/>
  <c r="F62" i="4" s="1"/>
  <c r="G62" i="4" s="1"/>
  <c r="H62" i="4" s="1"/>
  <c r="E61" i="4"/>
  <c r="F61" i="4" s="1"/>
  <c r="G61" i="4" s="1"/>
  <c r="H61" i="4" s="1"/>
  <c r="E59" i="4"/>
  <c r="F59" i="4" s="1"/>
  <c r="G59" i="4" s="1"/>
  <c r="H59" i="4" s="1"/>
  <c r="E58" i="4"/>
  <c r="F58" i="4" s="1"/>
  <c r="G58" i="4" s="1"/>
  <c r="H58" i="4" s="1"/>
  <c r="E57" i="4"/>
  <c r="F57" i="4" s="1"/>
  <c r="G57" i="4" s="1"/>
  <c r="H57" i="4" s="1"/>
  <c r="E56" i="4"/>
  <c r="F56" i="4" s="1"/>
  <c r="G56" i="4" s="1"/>
  <c r="H56" i="4" s="1"/>
  <c r="E54" i="4"/>
  <c r="F54" i="4" s="1"/>
  <c r="G54" i="4" s="1"/>
  <c r="H54" i="4" s="1"/>
  <c r="E53" i="4"/>
  <c r="F53" i="4" s="1"/>
  <c r="G53" i="4" s="1"/>
  <c r="H53" i="4" s="1"/>
  <c r="E52" i="4"/>
  <c r="F52" i="4" s="1"/>
  <c r="G52" i="4" s="1"/>
  <c r="H52" i="4" s="1"/>
  <c r="H51" i="4"/>
  <c r="E50" i="4"/>
  <c r="F50" i="4" s="1"/>
  <c r="G50" i="4" s="1"/>
  <c r="H50" i="4" s="1"/>
  <c r="E49" i="4"/>
  <c r="F49" i="4" s="1"/>
  <c r="G49" i="4" s="1"/>
  <c r="H49" i="4" s="1"/>
  <c r="E48" i="4"/>
  <c r="F48" i="4" s="1"/>
  <c r="G48" i="4" s="1"/>
  <c r="H48" i="4" s="1"/>
  <c r="E46" i="4"/>
  <c r="F46" i="4" s="1"/>
  <c r="G46" i="4" s="1"/>
  <c r="H46" i="4" s="1"/>
  <c r="E45" i="4"/>
  <c r="F45" i="4" s="1"/>
  <c r="G45" i="4" s="1"/>
  <c r="H45" i="4" s="1"/>
  <c r="E44" i="4"/>
  <c r="F44" i="4" s="1"/>
  <c r="G44" i="4" s="1"/>
  <c r="H44" i="4" s="1"/>
  <c r="E43" i="4"/>
  <c r="F43" i="4" s="1"/>
  <c r="G43" i="4" s="1"/>
  <c r="H43" i="4" s="1"/>
  <c r="E42" i="4"/>
  <c r="F42" i="4" s="1"/>
  <c r="G42" i="4" s="1"/>
  <c r="H42" i="4" s="1"/>
  <c r="E41" i="4"/>
  <c r="F41" i="4" s="1"/>
  <c r="G41" i="4" s="1"/>
  <c r="H41" i="4" s="1"/>
  <c r="E40" i="4"/>
  <c r="F40" i="4" s="1"/>
  <c r="G40" i="4" s="1"/>
  <c r="H40" i="4" s="1"/>
  <c r="E39" i="4"/>
  <c r="F39" i="4" s="1"/>
  <c r="G39" i="4" s="1"/>
  <c r="H39" i="4" s="1"/>
  <c r="E38" i="4"/>
  <c r="F38" i="4" s="1"/>
  <c r="G38" i="4" s="1"/>
  <c r="H38" i="4" s="1"/>
  <c r="E37" i="4"/>
  <c r="F37" i="4" s="1"/>
  <c r="G37" i="4" s="1"/>
  <c r="H37" i="4" s="1"/>
  <c r="E36" i="4"/>
  <c r="F36" i="4" s="1"/>
  <c r="G36" i="4" s="1"/>
  <c r="H36" i="4" s="1"/>
  <c r="E35" i="4"/>
  <c r="F35" i="4" s="1"/>
  <c r="G35" i="4" s="1"/>
  <c r="H35" i="4" s="1"/>
  <c r="E34" i="4"/>
  <c r="F34" i="4" s="1"/>
  <c r="G34" i="4" s="1"/>
  <c r="H34" i="4" s="1"/>
  <c r="E33" i="4"/>
  <c r="F33" i="4" s="1"/>
  <c r="G33" i="4" s="1"/>
  <c r="H33" i="4" s="1"/>
  <c r="E32" i="4"/>
  <c r="F32" i="4" s="1"/>
  <c r="G32" i="4" s="1"/>
  <c r="H32" i="4" s="1"/>
  <c r="E31" i="4"/>
  <c r="F31" i="4" s="1"/>
  <c r="G31" i="4" s="1"/>
  <c r="H31" i="4" s="1"/>
  <c r="E30" i="4"/>
  <c r="F30" i="4" s="1"/>
  <c r="G30" i="4" s="1"/>
  <c r="H30" i="4" s="1"/>
  <c r="E29" i="4"/>
  <c r="F29" i="4" s="1"/>
  <c r="G29" i="4" s="1"/>
  <c r="H29" i="4" s="1"/>
  <c r="E28" i="4"/>
  <c r="F28" i="4" s="1"/>
  <c r="G28" i="4" s="1"/>
  <c r="H28" i="4" s="1"/>
  <c r="E27" i="4"/>
  <c r="F27" i="4" s="1"/>
  <c r="G27" i="4" s="1"/>
  <c r="H27" i="4" s="1"/>
  <c r="E26" i="4"/>
  <c r="F26" i="4" s="1"/>
  <c r="G26" i="4" s="1"/>
  <c r="H26" i="4" s="1"/>
  <c r="E25" i="4"/>
  <c r="F25" i="4" s="1"/>
  <c r="G25" i="4" s="1"/>
  <c r="H25" i="4" s="1"/>
  <c r="E24" i="4"/>
  <c r="F24" i="4" s="1"/>
  <c r="G24" i="4" s="1"/>
  <c r="H24" i="4" s="1"/>
  <c r="E23" i="4"/>
  <c r="F23" i="4" s="1"/>
  <c r="G23" i="4" s="1"/>
  <c r="H23" i="4" s="1"/>
  <c r="E22" i="4"/>
  <c r="F22" i="4" s="1"/>
  <c r="G22" i="4" s="1"/>
  <c r="H22" i="4" s="1"/>
  <c r="E21" i="4"/>
  <c r="F21" i="4" s="1"/>
  <c r="G21" i="4" s="1"/>
  <c r="H21" i="4" s="1"/>
  <c r="E20" i="4"/>
  <c r="F20" i="4" s="1"/>
  <c r="G20" i="4" s="1"/>
  <c r="H20" i="4" s="1"/>
  <c r="E19" i="4"/>
  <c r="F19" i="4" s="1"/>
  <c r="G19" i="4" s="1"/>
  <c r="H19" i="4" s="1"/>
  <c r="E18" i="4"/>
  <c r="F18" i="4" s="1"/>
  <c r="G18" i="4" s="1"/>
  <c r="H18" i="4" s="1"/>
  <c r="E17" i="4"/>
  <c r="F17" i="4" s="1"/>
  <c r="G17" i="4" s="1"/>
  <c r="H17" i="4" s="1"/>
  <c r="E16" i="4"/>
  <c r="F16" i="4" s="1"/>
  <c r="G16" i="4" s="1"/>
  <c r="H16" i="4" s="1"/>
  <c r="E15" i="4"/>
  <c r="F15" i="4" s="1"/>
  <c r="G15" i="4" s="1"/>
  <c r="H15" i="4" s="1"/>
  <c r="E14" i="4"/>
  <c r="F14" i="4" s="1"/>
  <c r="G14" i="4" s="1"/>
  <c r="H14" i="4" s="1"/>
  <c r="E13" i="4"/>
  <c r="F13" i="4" s="1"/>
  <c r="G13" i="4" s="1"/>
  <c r="H13" i="4" s="1"/>
  <c r="E12" i="4"/>
  <c r="F12" i="4" s="1"/>
  <c r="G12" i="4" s="1"/>
  <c r="H12" i="4" s="1"/>
  <c r="E11" i="4"/>
  <c r="F11" i="4" s="1"/>
  <c r="G11" i="4" s="1"/>
  <c r="H11" i="4" s="1"/>
  <c r="E10" i="4"/>
  <c r="F10" i="4" s="1"/>
  <c r="G10" i="4" s="1"/>
  <c r="H10" i="4" s="1"/>
  <c r="E9" i="4"/>
  <c r="F9" i="4" s="1"/>
  <c r="G9" i="4" s="1"/>
  <c r="H9" i="4" s="1"/>
  <c r="E8" i="4"/>
  <c r="F8" i="4" s="1"/>
  <c r="G8" i="4" s="1"/>
  <c r="H8" i="4" s="1"/>
  <c r="E7" i="4"/>
  <c r="F7" i="4" s="1"/>
  <c r="G7" i="4" s="1"/>
  <c r="H7" i="4" s="1"/>
  <c r="E6" i="4"/>
  <c r="F6" i="4" s="1"/>
  <c r="G6" i="4" s="1"/>
  <c r="H6" i="4" s="1"/>
  <c r="E4" i="4"/>
  <c r="F4" i="4" s="1"/>
  <c r="G4" i="4" s="1"/>
  <c r="H4" i="4" s="1"/>
  <c r="D6" i="6" l="1"/>
  <c r="C4" i="2"/>
  <c r="D72" i="6"/>
  <c r="C8" i="2"/>
  <c r="D78" i="6"/>
  <c r="D66" i="6"/>
  <c r="C11" i="2"/>
  <c r="D23" i="6"/>
  <c r="C9" i="2"/>
  <c r="D71" i="6"/>
  <c r="C10" i="2"/>
  <c r="I17" i="7"/>
  <c r="D53" i="6" s="1"/>
  <c r="I65" i="7"/>
  <c r="D44" i="6" s="1"/>
  <c r="I11" i="7"/>
  <c r="D31" i="6" s="1"/>
  <c r="I73" i="7"/>
  <c r="D32" i="6" s="1"/>
  <c r="I31" i="7"/>
  <c r="D76" i="6" s="1"/>
  <c r="I59" i="7"/>
  <c r="D34" i="6" s="1"/>
  <c r="I45" i="7"/>
  <c r="D41" i="6" s="1"/>
  <c r="G29" i="7"/>
  <c r="H29" i="7" s="1"/>
  <c r="I29" i="7" s="1"/>
  <c r="C7" i="2" s="1"/>
  <c r="B17" i="1"/>
  <c r="B18" i="1" s="1"/>
  <c r="F36" i="3"/>
  <c r="G36" i="3" s="1"/>
  <c r="H36" i="3" s="1"/>
  <c r="F75" i="3"/>
  <c r="G75" i="3" s="1"/>
  <c r="H75" i="3" s="1"/>
  <c r="F37" i="3"/>
  <c r="G37" i="3" s="1"/>
  <c r="H37" i="3" s="1"/>
  <c r="F39" i="3"/>
  <c r="G39" i="3" s="1"/>
  <c r="H39" i="3" s="1"/>
  <c r="F56" i="3"/>
  <c r="G56" i="3" s="1"/>
  <c r="H56" i="3" s="1"/>
  <c r="F32" i="3"/>
  <c r="G32" i="3" s="1"/>
  <c r="H32" i="3" s="1"/>
  <c r="F28" i="3"/>
  <c r="G28" i="3" s="1"/>
  <c r="H28" i="3" s="1"/>
  <c r="F54" i="3"/>
  <c r="G54" i="3" s="1"/>
  <c r="H54" i="3" s="1"/>
  <c r="F65" i="3"/>
  <c r="G65" i="3" s="1"/>
  <c r="H65" i="3" s="1"/>
  <c r="F55" i="3"/>
  <c r="G55" i="3" s="1"/>
  <c r="H55" i="3" s="1"/>
  <c r="F11" i="3"/>
  <c r="G11" i="3" s="1"/>
  <c r="H11" i="3" s="1"/>
  <c r="F23" i="3"/>
  <c r="G23" i="3" s="1"/>
  <c r="H23" i="3" s="1"/>
  <c r="F74" i="3"/>
  <c r="G74" i="3" s="1"/>
  <c r="H74" i="3" s="1"/>
  <c r="F59" i="3"/>
  <c r="G59" i="3" s="1"/>
  <c r="H59" i="3" s="1"/>
  <c r="F41" i="3"/>
  <c r="G41" i="3" s="1"/>
  <c r="H41" i="3" s="1"/>
  <c r="F10" i="3"/>
  <c r="G10" i="3" s="1"/>
  <c r="H10" i="3" s="1"/>
  <c r="F27" i="3"/>
  <c r="G27" i="3" s="1"/>
  <c r="H27" i="3" s="1"/>
  <c r="F57" i="3"/>
  <c r="G57" i="3" s="1"/>
  <c r="H57" i="3" s="1"/>
  <c r="F6" i="3"/>
  <c r="G6" i="3" s="1"/>
  <c r="H6" i="3" s="1"/>
  <c r="F51" i="3"/>
  <c r="G51" i="3" s="1"/>
  <c r="H51" i="3" s="1"/>
  <c r="F43" i="3"/>
  <c r="G43" i="3" s="1"/>
  <c r="H43" i="3" s="1"/>
  <c r="F35" i="3"/>
  <c r="G35" i="3" s="1"/>
  <c r="H35" i="3" s="1"/>
  <c r="F44" i="3"/>
  <c r="G44" i="3" s="1"/>
  <c r="H44" i="3" s="1"/>
  <c r="F34" i="3"/>
  <c r="G34" i="3" s="1"/>
  <c r="H34" i="3" s="1"/>
  <c r="F33" i="3"/>
  <c r="G33" i="3" s="1"/>
  <c r="H33" i="3" s="1"/>
  <c r="F40" i="3"/>
  <c r="G40" i="3" s="1"/>
  <c r="H40" i="3" s="1"/>
  <c r="F38" i="3"/>
  <c r="G38" i="3" s="1"/>
  <c r="H38" i="3" s="1"/>
  <c r="F14" i="3"/>
  <c r="G14" i="3" s="1"/>
  <c r="H14" i="3" s="1"/>
  <c r="F46" i="3"/>
  <c r="G46" i="3" s="1"/>
  <c r="H46" i="3" s="1"/>
  <c r="F72" i="3"/>
  <c r="G72" i="3" s="1"/>
  <c r="H72" i="3" s="1"/>
  <c r="F16" i="3"/>
  <c r="G16" i="3" s="1"/>
  <c r="H16" i="3" s="1"/>
  <c r="F48" i="3"/>
  <c r="G48" i="3" s="1"/>
  <c r="H48" i="3" s="1"/>
  <c r="F68" i="3"/>
  <c r="G68" i="3" s="1"/>
  <c r="H68" i="3" s="1"/>
  <c r="F67" i="3"/>
  <c r="G67" i="3" s="1"/>
  <c r="H67" i="3" s="1"/>
  <c r="F66" i="3"/>
  <c r="G66" i="3" s="1"/>
  <c r="H66" i="3" s="1"/>
  <c r="F18" i="3"/>
  <c r="G18" i="3" s="1"/>
  <c r="H18" i="3" s="1"/>
  <c r="F12" i="3"/>
  <c r="G12" i="3" s="1"/>
  <c r="H12" i="3" s="1"/>
  <c r="F13" i="3"/>
  <c r="G13" i="3" s="1"/>
  <c r="H13" i="3" s="1"/>
  <c r="F77" i="3"/>
  <c r="G77" i="3" s="1"/>
  <c r="H77" i="3" s="1"/>
  <c r="F58" i="3"/>
  <c r="G58" i="3" s="1"/>
  <c r="H58" i="3" s="1"/>
  <c r="F53" i="3"/>
  <c r="G53" i="3" s="1"/>
  <c r="H53" i="3" s="1"/>
  <c r="F5" i="3"/>
  <c r="G5" i="3" s="1"/>
  <c r="H5" i="3" s="1"/>
  <c r="F63" i="3"/>
  <c r="G63" i="3" s="1"/>
  <c r="H63" i="3" s="1"/>
  <c r="F42" i="3"/>
  <c r="G42" i="3" s="1"/>
  <c r="H42" i="3" s="1"/>
  <c r="F73" i="3"/>
  <c r="G73" i="3" s="1"/>
  <c r="H73" i="3" s="1"/>
  <c r="F17" i="3"/>
  <c r="G17" i="3" s="1"/>
  <c r="H17" i="3" s="1"/>
  <c r="F15" i="3"/>
  <c r="G15" i="3" s="1"/>
  <c r="H15" i="3" s="1"/>
  <c r="F50" i="3"/>
  <c r="G50" i="3" s="1"/>
  <c r="H50" i="3" s="1"/>
  <c r="F47" i="3"/>
  <c r="G47" i="3" s="1"/>
  <c r="H47" i="3" s="1"/>
  <c r="F76" i="3"/>
  <c r="G76" i="3" s="1"/>
  <c r="H76" i="3" s="1"/>
  <c r="F49" i="3"/>
  <c r="G49" i="3" s="1"/>
  <c r="H49" i="3" s="1"/>
  <c r="F26" i="3"/>
  <c r="G26" i="3" s="1"/>
  <c r="H26" i="3" s="1"/>
  <c r="F19" i="3"/>
  <c r="G19" i="3" s="1"/>
  <c r="H19" i="3" s="1"/>
  <c r="F9" i="3"/>
  <c r="G9" i="3" s="1"/>
  <c r="H9" i="3" s="1"/>
  <c r="F30" i="3"/>
  <c r="G30" i="3" s="1"/>
  <c r="H30" i="3" s="1"/>
  <c r="F64" i="3"/>
  <c r="G64" i="3" s="1"/>
  <c r="H64" i="3" s="1"/>
  <c r="F31" i="3"/>
  <c r="G31" i="3" s="1"/>
  <c r="H31" i="3" s="1"/>
  <c r="F61" i="3"/>
  <c r="G61" i="3" s="1"/>
  <c r="H61" i="3" s="1"/>
  <c r="F22" i="3"/>
  <c r="G22" i="3" s="1"/>
  <c r="H22" i="3" s="1"/>
  <c r="F7" i="3"/>
  <c r="G7" i="3" s="1"/>
  <c r="H7" i="3" s="1"/>
  <c r="F20" i="3"/>
  <c r="G20" i="3" s="1"/>
  <c r="H20" i="3" s="1"/>
  <c r="F21" i="3"/>
  <c r="G21" i="3" s="1"/>
  <c r="H21" i="3" s="1"/>
  <c r="F8" i="3"/>
  <c r="G8" i="3" s="1"/>
  <c r="H8" i="3" s="1"/>
  <c r="F60" i="3"/>
  <c r="G60" i="3" s="1"/>
  <c r="H60" i="3" s="1"/>
  <c r="F52" i="3"/>
  <c r="G52" i="3" s="1"/>
  <c r="H52" i="3" s="1"/>
  <c r="F29" i="3"/>
  <c r="G29" i="3" s="1"/>
  <c r="H29" i="3" s="1"/>
  <c r="F45" i="3"/>
  <c r="G45" i="3" s="1"/>
  <c r="H45" i="3" s="1"/>
  <c r="F70" i="3"/>
  <c r="G70" i="3" s="1"/>
  <c r="H70" i="3" s="1"/>
  <c r="F71" i="3"/>
  <c r="G71" i="3" s="1"/>
  <c r="H71" i="3" s="1"/>
  <c r="F62" i="3"/>
  <c r="G62" i="3" s="1"/>
  <c r="H62" i="3" s="1"/>
  <c r="F24" i="3"/>
  <c r="G24" i="3" s="1"/>
  <c r="H24" i="3" s="1"/>
  <c r="E69" i="3"/>
  <c r="F69" i="3" s="1"/>
  <c r="G69" i="3" s="1"/>
  <c r="H69" i="3" s="1"/>
  <c r="D25" i="3"/>
  <c r="E25" i="3" s="1"/>
  <c r="F25" i="3" s="1"/>
  <c r="G25" i="3" s="1"/>
  <c r="H25" i="3" s="1"/>
  <c r="C6" i="2" l="1"/>
  <c r="C5" i="2"/>
  <c r="D59" i="6"/>
  <c r="C2" i="7"/>
  <c r="I2" i="7" s="1"/>
  <c r="C81" i="5"/>
  <c r="F76" i="6"/>
  <c r="F75" i="6"/>
  <c r="F78" i="6"/>
  <c r="F77" i="6"/>
  <c r="F72" i="6"/>
  <c r="F73" i="6"/>
  <c r="F74" i="6"/>
  <c r="F71" i="6"/>
  <c r="F65" i="6"/>
  <c r="F70" i="6"/>
  <c r="F64" i="6"/>
  <c r="F67" i="6"/>
  <c r="F68" i="6"/>
  <c r="F69" i="6"/>
  <c r="F66" i="6"/>
  <c r="F62" i="6"/>
  <c r="F60" i="6"/>
  <c r="F61" i="6"/>
  <c r="F59" i="6"/>
  <c r="F57" i="6"/>
  <c r="F56" i="6"/>
  <c r="F55" i="6"/>
  <c r="F54" i="6"/>
  <c r="F53" i="6"/>
  <c r="F52" i="6"/>
  <c r="F50" i="6"/>
  <c r="F49" i="6"/>
  <c r="F48" i="6"/>
  <c r="F47" i="6"/>
  <c r="F46" i="6"/>
  <c r="F45" i="6"/>
  <c r="F44" i="6"/>
  <c r="F43" i="6"/>
  <c r="F42" i="6"/>
  <c r="F41" i="6"/>
  <c r="F40" i="6"/>
  <c r="F39" i="6"/>
  <c r="F38" i="6"/>
  <c r="F37" i="6"/>
  <c r="F36" i="6"/>
  <c r="F33" i="6"/>
  <c r="F32" i="6"/>
  <c r="F31" i="6"/>
  <c r="F30" i="6"/>
  <c r="F29" i="6"/>
  <c r="F28" i="6"/>
  <c r="F27" i="6"/>
  <c r="F26" i="6"/>
  <c r="F25" i="6"/>
  <c r="F24" i="6"/>
  <c r="F23" i="6"/>
  <c r="F21" i="6"/>
  <c r="F20" i="6"/>
  <c r="F19" i="6"/>
  <c r="F18" i="6"/>
  <c r="F17" i="6"/>
  <c r="F16" i="6"/>
  <c r="F15" i="6"/>
  <c r="F13" i="6"/>
  <c r="F12" i="6"/>
  <c r="F6" i="6"/>
  <c r="F5" i="6"/>
  <c r="F11" i="6"/>
  <c r="F10" i="6"/>
  <c r="F9" i="6"/>
  <c r="F7" i="6"/>
  <c r="C81" i="4"/>
  <c r="E76" i="6"/>
  <c r="E75" i="6"/>
  <c r="E78" i="6"/>
  <c r="E77" i="6"/>
  <c r="E72" i="6"/>
  <c r="E73" i="6"/>
  <c r="E74" i="6"/>
  <c r="E71" i="6"/>
  <c r="E65" i="6"/>
  <c r="E70" i="6"/>
  <c r="E64" i="6"/>
  <c r="E67" i="6"/>
  <c r="E68" i="6"/>
  <c r="E69" i="6"/>
  <c r="E66" i="6"/>
  <c r="E62" i="6"/>
  <c r="E60" i="6"/>
  <c r="E61" i="6"/>
  <c r="E59" i="6"/>
  <c r="E57" i="6"/>
  <c r="E56" i="6"/>
  <c r="E55" i="6"/>
  <c r="E54" i="6"/>
  <c r="E53" i="6"/>
  <c r="E52" i="6"/>
  <c r="E50" i="6"/>
  <c r="E49" i="6"/>
  <c r="E48" i="6"/>
  <c r="E47" i="6"/>
  <c r="E46" i="6"/>
  <c r="E45" i="6"/>
  <c r="E44" i="6"/>
  <c r="E43" i="6"/>
  <c r="E42" i="6"/>
  <c r="E41" i="6"/>
  <c r="E40" i="6"/>
  <c r="E39" i="6"/>
  <c r="E38" i="6"/>
  <c r="E37" i="6"/>
  <c r="E36" i="6"/>
  <c r="E33" i="6"/>
  <c r="E32" i="6"/>
  <c r="E31" i="6"/>
  <c r="E30" i="6"/>
  <c r="E29" i="6"/>
  <c r="E28" i="6"/>
  <c r="E27" i="6"/>
  <c r="E26" i="6"/>
  <c r="E25" i="6"/>
  <c r="E24" i="6"/>
  <c r="E23" i="6"/>
  <c r="E21" i="6"/>
  <c r="E20" i="6"/>
  <c r="E19" i="6"/>
  <c r="E18" i="6"/>
  <c r="E17" i="6"/>
  <c r="E16" i="6"/>
  <c r="E15" i="6"/>
  <c r="E13" i="6"/>
  <c r="E6" i="6"/>
  <c r="E5" i="6"/>
  <c r="E11" i="6"/>
  <c r="E10" i="6"/>
  <c r="E9" i="6"/>
  <c r="E7" i="6"/>
  <c r="C85" i="3"/>
  <c r="I36" i="3"/>
  <c r="I75" i="3"/>
  <c r="I37" i="3"/>
  <c r="I39" i="3"/>
  <c r="I56" i="3"/>
  <c r="I32" i="3"/>
  <c r="I28" i="3"/>
  <c r="I54" i="3"/>
  <c r="I65" i="3"/>
  <c r="I55" i="3"/>
  <c r="I11" i="3"/>
  <c r="I23" i="3"/>
  <c r="I74" i="3"/>
  <c r="I59" i="3"/>
  <c r="I41" i="3"/>
  <c r="I10" i="3"/>
  <c r="I27" i="3"/>
  <c r="I57" i="3"/>
  <c r="I6" i="3"/>
  <c r="I51" i="3"/>
  <c r="I43" i="3"/>
  <c r="I35" i="3"/>
  <c r="I44" i="3"/>
  <c r="I34" i="3"/>
  <c r="I33" i="3"/>
  <c r="I40" i="3"/>
  <c r="I38" i="3"/>
  <c r="I14" i="3"/>
  <c r="I46" i="3"/>
  <c r="I72" i="3"/>
  <c r="I16" i="3"/>
  <c r="I48" i="3"/>
  <c r="I68" i="3"/>
  <c r="I67" i="3"/>
  <c r="I66" i="3"/>
  <c r="I18" i="3"/>
  <c r="I12" i="3"/>
  <c r="I13" i="3"/>
  <c r="I77" i="3"/>
  <c r="I58" i="3"/>
  <c r="I53" i="3"/>
  <c r="I5" i="3"/>
  <c r="I63" i="3"/>
  <c r="I42" i="3"/>
  <c r="I73" i="3"/>
  <c r="I17" i="3"/>
  <c r="I15" i="3"/>
  <c r="I50" i="3"/>
  <c r="I47" i="3"/>
  <c r="I76" i="3"/>
  <c r="I49" i="3"/>
  <c r="I26" i="3"/>
  <c r="I19" i="3"/>
  <c r="I9" i="3"/>
  <c r="I30" i="3"/>
  <c r="I64" i="3"/>
  <c r="I31" i="3"/>
  <c r="I61" i="3"/>
  <c r="I22" i="3"/>
  <c r="I7" i="3"/>
  <c r="I20" i="3"/>
  <c r="I21" i="3"/>
  <c r="I8" i="3"/>
  <c r="I60" i="3"/>
  <c r="I52" i="3"/>
  <c r="I29" i="3"/>
  <c r="I45" i="3"/>
  <c r="I70" i="3"/>
  <c r="I71" i="3"/>
  <c r="I62" i="3"/>
  <c r="I24" i="3"/>
  <c r="I69" i="3"/>
  <c r="I25" i="3"/>
  <c r="B31" i="1"/>
  <c r="B30" i="1"/>
  <c r="B29" i="1"/>
  <c r="B24" i="1"/>
  <c r="B23" i="1"/>
  <c r="B22" i="1"/>
  <c r="B10" i="1"/>
  <c r="B9" i="1"/>
  <c r="B8" i="1"/>
  <c r="D58" i="6" l="1"/>
  <c r="C11" i="6"/>
  <c r="G11" i="6" s="1"/>
  <c r="C31" i="6"/>
  <c r="G31" i="6" s="1"/>
  <c r="C53" i="6"/>
  <c r="G53" i="6" s="1"/>
  <c r="C32" i="6"/>
  <c r="G32" i="6" s="1"/>
  <c r="C9" i="6"/>
  <c r="G9" i="6" s="1"/>
  <c r="C10" i="6"/>
  <c r="G10" i="6" s="1"/>
  <c r="C48" i="6"/>
  <c r="G48" i="6" s="1"/>
  <c r="C14" i="6"/>
  <c r="B7" i="2"/>
  <c r="C26" i="6"/>
  <c r="G26" i="6" s="1"/>
  <c r="C38" i="6"/>
  <c r="G38" i="6" s="1"/>
  <c r="C72" i="6"/>
  <c r="G72" i="6" s="1"/>
  <c r="C46" i="6"/>
  <c r="G46" i="6" s="1"/>
  <c r="C21" i="6"/>
  <c r="G21" i="6" s="1"/>
  <c r="C36" i="6"/>
  <c r="G36" i="6" s="1"/>
  <c r="C64" i="6"/>
  <c r="G64" i="6" s="1"/>
  <c r="C39" i="6"/>
  <c r="G39" i="6" s="1"/>
  <c r="C76" i="6"/>
  <c r="G76" i="6" s="1"/>
  <c r="C25" i="6"/>
  <c r="G25" i="6" s="1"/>
  <c r="C42" i="6"/>
  <c r="G42" i="6" s="1"/>
  <c r="C69" i="6"/>
  <c r="G69" i="6" s="1"/>
  <c r="C7" i="6"/>
  <c r="G7" i="6" s="1"/>
  <c r="B4" i="2"/>
  <c r="F4" i="2" s="1"/>
  <c r="C23" i="6"/>
  <c r="G23" i="6" s="1"/>
  <c r="C35" i="6"/>
  <c r="C17" i="6"/>
  <c r="C34" i="6"/>
  <c r="C27" i="6"/>
  <c r="G27" i="6" s="1"/>
  <c r="C62" i="6"/>
  <c r="G62" i="6" s="1"/>
  <c r="C66" i="6"/>
  <c r="G66" i="6" s="1"/>
  <c r="C8" i="6"/>
  <c r="C49" i="6"/>
  <c r="G49" i="6" s="1"/>
  <c r="C19" i="6"/>
  <c r="G19" i="6" s="1"/>
  <c r="C68" i="6"/>
  <c r="G68" i="6" s="1"/>
  <c r="C74" i="6"/>
  <c r="G74" i="6" s="1"/>
  <c r="C13" i="6"/>
  <c r="G13" i="6" s="1"/>
  <c r="C33" i="6"/>
  <c r="G33" i="6" s="1"/>
  <c r="C16" i="6"/>
  <c r="G16" i="6" s="1"/>
  <c r="C28" i="6"/>
  <c r="G28" i="6" s="1"/>
  <c r="C67" i="6"/>
  <c r="G67" i="6" s="1"/>
  <c r="C40" i="6"/>
  <c r="G40" i="6" s="1"/>
  <c r="C22" i="6"/>
  <c r="C41" i="6"/>
  <c r="G41" i="6" s="1"/>
  <c r="C51" i="6"/>
  <c r="C73" i="6"/>
  <c r="G73" i="6" s="1"/>
  <c r="C54" i="6"/>
  <c r="G54" i="6" s="1"/>
  <c r="C44" i="6"/>
  <c r="G44" i="6" s="1"/>
  <c r="C6" i="6"/>
  <c r="G6" i="6" s="1"/>
  <c r="C15" i="6"/>
  <c r="G15" i="6" s="1"/>
  <c r="C24" i="6"/>
  <c r="G24" i="6" s="1"/>
  <c r="C30" i="6"/>
  <c r="G30" i="6" s="1"/>
  <c r="C37" i="6"/>
  <c r="G37" i="6" s="1"/>
  <c r="C18" i="6"/>
  <c r="G18" i="6" s="1"/>
  <c r="C61" i="6"/>
  <c r="G61" i="6" s="1"/>
  <c r="C78" i="6"/>
  <c r="G78" i="6" s="1"/>
  <c r="C29" i="6"/>
  <c r="G29" i="6" s="1"/>
  <c r="C5" i="6"/>
  <c r="G5" i="6" s="1"/>
  <c r="C77" i="6"/>
  <c r="G77" i="6" s="1"/>
  <c r="C75" i="6"/>
  <c r="G75" i="6" s="1"/>
  <c r="C56" i="6"/>
  <c r="G56" i="6" s="1"/>
  <c r="C20" i="6"/>
  <c r="G20" i="6" s="1"/>
  <c r="C12" i="6"/>
  <c r="C71" i="6"/>
  <c r="G71" i="6" s="1"/>
  <c r="C50" i="6"/>
  <c r="G50" i="6" s="1"/>
  <c r="C52" i="6"/>
  <c r="G52" i="6" s="1"/>
  <c r="C70" i="6"/>
  <c r="G70" i="6" s="1"/>
  <c r="C65" i="6"/>
  <c r="G65" i="6" s="1"/>
  <c r="C45" i="6"/>
  <c r="G45" i="6" s="1"/>
  <c r="C47" i="6"/>
  <c r="G47" i="6" s="1"/>
  <c r="C43" i="6"/>
  <c r="G43" i="6" s="1"/>
  <c r="C63" i="6"/>
  <c r="C55" i="6"/>
  <c r="G55" i="6" s="1"/>
  <c r="E12" i="6"/>
  <c r="G17" i="6"/>
  <c r="B8" i="2"/>
  <c r="B9" i="2"/>
  <c r="B10" i="2"/>
  <c r="B6" i="2"/>
  <c r="B11" i="2"/>
  <c r="C57" i="6"/>
  <c r="G57" i="6" s="1"/>
  <c r="F35" i="6"/>
  <c r="F51" i="6"/>
  <c r="E14" i="6"/>
  <c r="E34" i="6"/>
  <c r="C59" i="6"/>
  <c r="G59" i="6" s="1"/>
  <c r="C1" i="4"/>
  <c r="E8" i="6"/>
  <c r="E22" i="6"/>
  <c r="C60" i="6"/>
  <c r="G60" i="6" s="1"/>
  <c r="E63" i="6"/>
  <c r="E51" i="6"/>
  <c r="C1" i="5"/>
  <c r="B5" i="2"/>
  <c r="C2" i="3"/>
  <c r="F8" i="6"/>
  <c r="F14" i="6"/>
  <c r="F22" i="6"/>
  <c r="F34" i="6"/>
  <c r="F63" i="6"/>
  <c r="E35" i="6"/>
  <c r="G12" i="6" l="1"/>
  <c r="C58" i="6"/>
  <c r="B7" i="1"/>
  <c r="B11" i="1" s="1"/>
  <c r="F58" i="6"/>
  <c r="B28" i="1"/>
  <c r="B32" i="1" s="1"/>
  <c r="E58" i="6"/>
  <c r="B21" i="1"/>
  <c r="B25" i="1" s="1"/>
  <c r="F10" i="2"/>
  <c r="F7" i="2"/>
  <c r="G14" i="6"/>
  <c r="F11" i="2"/>
  <c r="F6" i="2"/>
  <c r="F8" i="2"/>
  <c r="F9" i="2"/>
  <c r="G22" i="6"/>
  <c r="G8" i="6"/>
  <c r="G35" i="6"/>
  <c r="G63" i="6"/>
  <c r="G34" i="6"/>
  <c r="G51" i="6"/>
  <c r="I1" i="5"/>
  <c r="I2" i="3"/>
  <c r="I1" i="4"/>
  <c r="F5" i="2"/>
  <c r="G58" i="6" l="1"/>
  <c r="B4" i="1" s="1"/>
  <c r="B1" i="6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B3" authorId="0" shapeId="0" xr:uid="{00000000-0006-0000-0000-000001000000}">
      <text>
        <r>
          <rPr>
            <sz val="11"/>
            <color theme="1"/>
            <rFont val="Arial"/>
            <family val="2"/>
          </rPr>
          <t>======
ID#AAAAL8Arsxw
tc={4CBB18EE-5DA4-49DF-B885-39A5866ADAF4}    (2021-04-08 19:47:09)
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Índice Global de Cumplimiento en la presentación de obligaciones de transparencia</t>
        </r>
      </text>
    </comment>
  </commentList>
</comments>
</file>

<file path=xl/sharedStrings.xml><?xml version="1.0" encoding="utf-8"?>
<sst xmlns="http://schemas.openxmlformats.org/spreadsheetml/2006/main" count="1218" uniqueCount="122">
  <si>
    <t>Sujeto obligado (elegir valor de la lista desplegable):</t>
  </si>
  <si>
    <t>IGC promedio anual</t>
  </si>
  <si>
    <t>Poder Legislativo</t>
  </si>
  <si>
    <t>Inicial</t>
  </si>
  <si>
    <t>Seguimiento 1</t>
  </si>
  <si>
    <t>Seguimiento 2</t>
  </si>
  <si>
    <t>Seguimiento 3</t>
  </si>
  <si>
    <t>Total</t>
  </si>
  <si>
    <t>Resultados por tipo de sujeto obligado</t>
  </si>
  <si>
    <t>Tipo de sujeto obligado</t>
  </si>
  <si>
    <t>Promedio anual</t>
  </si>
  <si>
    <t>Autónomo</t>
  </si>
  <si>
    <t>Sindicato</t>
  </si>
  <si>
    <t>Ayuntamiento</t>
  </si>
  <si>
    <t>Organismo descentralizado</t>
  </si>
  <si>
    <t>Poder</t>
  </si>
  <si>
    <t>Paramunicipal</t>
  </si>
  <si>
    <t>Persona moral</t>
  </si>
  <si>
    <t>Partido político</t>
  </si>
  <si>
    <t>Estatal</t>
  </si>
  <si>
    <t>X</t>
  </si>
  <si>
    <t>Sujeto obligado</t>
  </si>
  <si>
    <t>Tipo</t>
  </si>
  <si>
    <t>Seguimiento 4</t>
  </si>
  <si>
    <t>Seguimiento 5</t>
  </si>
  <si>
    <t>Instituto Electoral del Estado de Guanajuato</t>
  </si>
  <si>
    <t>Tribunal de Justicia Administrativa</t>
  </si>
  <si>
    <t>Instituto de Acceso a la Información Pública para el Estado de Guanajuato</t>
  </si>
  <si>
    <t>Sindicato de Trabajadores del Servicio de Aguas e Industrias Conexas de León Guanajuato</t>
  </si>
  <si>
    <t>Universidad de Guanajuato</t>
  </si>
  <si>
    <t>Tribunal Estatal Electoral de Guanajuato</t>
  </si>
  <si>
    <t>Procuraduría de los Derechos Humanos del Estado de Guanajuato</t>
  </si>
  <si>
    <t xml:space="preserve">León </t>
  </si>
  <si>
    <t xml:space="preserve">San Felipe </t>
  </si>
  <si>
    <t xml:space="preserve">Silao de la Victoria </t>
  </si>
  <si>
    <t xml:space="preserve">Apaseo el Grande </t>
  </si>
  <si>
    <t xml:space="preserve">Fiscalía General </t>
  </si>
  <si>
    <t xml:space="preserve">Dolores Hidalgo Cuna de la Independencia Nacional </t>
  </si>
  <si>
    <t xml:space="preserve">Apaseo el Alto </t>
  </si>
  <si>
    <t xml:space="preserve">Guanajuato </t>
  </si>
  <si>
    <t>Sindicato Constituyente "Dr. Francisco Diaz Barriga" de los Trabajadores al Servicio de Salvatierra</t>
  </si>
  <si>
    <t xml:space="preserve">Moroleón </t>
  </si>
  <si>
    <t>Sistema Estatal Anticorrupción, Secretaría Ejecutiva</t>
  </si>
  <si>
    <t xml:space="preserve">Manuel Doblado </t>
  </si>
  <si>
    <t>Asociación Sindical de Personal Académico y Administrativo de la Universidad de Guanajuato</t>
  </si>
  <si>
    <t xml:space="preserve">Doctor Mora </t>
  </si>
  <si>
    <t xml:space="preserve">Irapuato </t>
  </si>
  <si>
    <t xml:space="preserve">Salamanca </t>
  </si>
  <si>
    <t xml:space="preserve">Xichú </t>
  </si>
  <si>
    <t xml:space="preserve">Purísima del Rincón </t>
  </si>
  <si>
    <t xml:space="preserve">Salvatierra </t>
  </si>
  <si>
    <t xml:space="preserve">Comonfort </t>
  </si>
  <si>
    <t xml:space="preserve">Cortazar </t>
  </si>
  <si>
    <t xml:space="preserve">Valle de Santiago </t>
  </si>
  <si>
    <t>Poder Ejecutivo</t>
  </si>
  <si>
    <t>Sistema de Agua Potable y Alcantarillado de León</t>
  </si>
  <si>
    <t>Abasolo</t>
  </si>
  <si>
    <t xml:space="preserve">San Francisco del Rincón </t>
  </si>
  <si>
    <t xml:space="preserve">Santa Cruz de Juventino Rosas </t>
  </si>
  <si>
    <t xml:space="preserve">Yuriria </t>
  </si>
  <si>
    <t>Centro de Rehabilitación e Inclusión Infantil Guanajuato</t>
  </si>
  <si>
    <t xml:space="preserve">Celaya </t>
  </si>
  <si>
    <t xml:space="preserve">Cuerámaro </t>
  </si>
  <si>
    <t xml:space="preserve">Tarandacuao </t>
  </si>
  <si>
    <t xml:space="preserve">Tarimoro </t>
  </si>
  <si>
    <t xml:space="preserve">Tierra Blanca </t>
  </si>
  <si>
    <t xml:space="preserve">Romita </t>
  </si>
  <si>
    <t xml:space="preserve">Coroneo </t>
  </si>
  <si>
    <t xml:space="preserve">Uriangato </t>
  </si>
  <si>
    <t xml:space="preserve">Pueblo Nuevo </t>
  </si>
  <si>
    <t>Comité Municipal de agua Potable y Alcantarillado de Salamanca</t>
  </si>
  <si>
    <t>Partido Nueva Alianza Guanajuato</t>
  </si>
  <si>
    <t>Partido Verde Ecologista de México</t>
  </si>
  <si>
    <t xml:space="preserve">Ocampo </t>
  </si>
  <si>
    <t>Partido Acción Nacional</t>
  </si>
  <si>
    <t>Partido de la Revolución Democrática</t>
  </si>
  <si>
    <t>Poder Judicial</t>
  </si>
  <si>
    <t xml:space="preserve">San Diego de la Unión </t>
  </si>
  <si>
    <t xml:space="preserve">Acámbaro </t>
  </si>
  <si>
    <t xml:space="preserve">Santa Catarina </t>
  </si>
  <si>
    <t xml:space="preserve">Jaral del Progreso </t>
  </si>
  <si>
    <t>Asociación Sindical de Trabajadores Administrativos de la Universidad de Guanajuato</t>
  </si>
  <si>
    <t xml:space="preserve">Pénjamo </t>
  </si>
  <si>
    <t xml:space="preserve">Santiago Maravatío </t>
  </si>
  <si>
    <t xml:space="preserve">Victoria </t>
  </si>
  <si>
    <t xml:space="preserve">Huanímaro </t>
  </si>
  <si>
    <t xml:space="preserve">Atarjea </t>
  </si>
  <si>
    <t xml:space="preserve">San Luis de la Paz </t>
  </si>
  <si>
    <t>Sistema municipal de Agua potable y Alcantarillado de Guanajuato</t>
  </si>
  <si>
    <t xml:space="preserve">San José Iturbide </t>
  </si>
  <si>
    <t xml:space="preserve">Jerécuaro </t>
  </si>
  <si>
    <t>Movimiento Ciudadano</t>
  </si>
  <si>
    <t xml:space="preserve">San Miguel de Allende </t>
  </si>
  <si>
    <t>Partido Revolucionario Institucional</t>
  </si>
  <si>
    <t>Partido Morena</t>
  </si>
  <si>
    <t xml:space="preserve">Villagrán </t>
  </si>
  <si>
    <t>Partido del Trabajo</t>
  </si>
  <si>
    <t>General</t>
  </si>
  <si>
    <t>IGC anual</t>
  </si>
  <si>
    <t>3er Trimestre</t>
  </si>
  <si>
    <t>4to Trimestre</t>
  </si>
  <si>
    <t>IGC promedio (se promedia el resultado final con seguimientos)</t>
  </si>
  <si>
    <t>2do Trimestre</t>
  </si>
  <si>
    <t>1er Trimestre</t>
  </si>
  <si>
    <t>Sujetos obligados</t>
  </si>
  <si>
    <t>No iniciado</t>
  </si>
  <si>
    <t>Resultados 1er trimestre de 2021</t>
  </si>
  <si>
    <t>Resultados 2do trimestre de 2021</t>
  </si>
  <si>
    <t>Resultados 3er trimestre de 2021</t>
  </si>
  <si>
    <t>Resultados 4to trimestre de 2021</t>
  </si>
  <si>
    <t>BAJA</t>
  </si>
  <si>
    <t>Resultados primer trimestre de 2021</t>
  </si>
  <si>
    <t>Resultados segundo trimestre de 2021</t>
  </si>
  <si>
    <t>Resultados tercer trimestre de 2021</t>
  </si>
  <si>
    <t>Resultados cuarto trimestre de 2021</t>
  </si>
  <si>
    <t>Verificaciones realizadas durante el periodo del 01 de mayo al 12 de noviembre de 2021</t>
  </si>
  <si>
    <t>Leyenda: No requerido</t>
  </si>
  <si>
    <t>En caso de darse cumplimiento a las observaciones realizadas no se requieren seguimientos</t>
  </si>
  <si>
    <t>Leyenda: No realizado</t>
  </si>
  <si>
    <t>No se ha realizado el seguimiento posterior</t>
  </si>
  <si>
    <t>Resultados de verificación de la información del 1er trimestre de 2021</t>
  </si>
  <si>
    <t>Resultados de verificación de la información del 2do trimestre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</si>
</sst>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9" x14ac:knownFonts="1">
    <font>
      <sz val="11"/>
      <color theme="1"/>
      <name val="Arial"/>
    </font>
    <font>
      <b/>
      <sz val="11"/>
      <color theme="1"/>
      <name val="Arial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11"/>
      <color theme="0"/>
      <name val="Calibri"/>
      <family val="2"/>
    </font>
    <font>
      <u/>
      <sz val="11"/>
      <color theme="1"/>
      <name val="Calibri"/>
      <family val="2"/>
    </font>
    <font>
      <sz val="11"/>
      <color theme="1"/>
      <name val="Calibri"/>
      <family val="2"/>
    </font>
    <font>
      <sz val="11"/>
      <color theme="1"/>
      <name val="Arial"/>
      <family val="2"/>
    </font>
    <font>
      <b/>
      <u/>
      <sz val="11"/>
      <color theme="1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FFC000"/>
        <bgColor rgb="FFFFC000"/>
      </patternFill>
    </fill>
    <fill>
      <patternFill patternType="solid">
        <fgColor rgb="FFFFE598"/>
        <bgColor rgb="FFFFE598"/>
      </patternFill>
    </fill>
    <fill>
      <patternFill patternType="solid">
        <fgColor rgb="FF9CC2E5"/>
        <bgColor rgb="FF9CC2E5"/>
      </patternFill>
    </fill>
    <fill>
      <patternFill patternType="solid">
        <fgColor rgb="FFDEEAF6"/>
        <bgColor rgb="FFDEEAF6"/>
      </patternFill>
    </fill>
    <fill>
      <patternFill patternType="solid">
        <fgColor rgb="FFBFBFBF"/>
        <bgColor rgb="FFBFBFBF"/>
      </patternFill>
    </fill>
    <fill>
      <patternFill patternType="solid">
        <fgColor rgb="FFF2F2F2"/>
        <bgColor rgb="FFF2F2F2"/>
      </patternFill>
    </fill>
    <fill>
      <patternFill patternType="solid">
        <fgColor rgb="FFF4B083"/>
        <bgColor rgb="FFF4B083"/>
      </patternFill>
    </fill>
    <fill>
      <patternFill patternType="solid">
        <fgColor rgb="FFFBE4D5"/>
        <bgColor rgb="FFFBE4D5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 applyFont="1" applyAlignment="1"/>
    <xf numFmtId="0" fontId="1" fillId="0" borderId="0" xfId="0" applyFont="1" applyAlignment="1"/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wrapText="1"/>
    </xf>
    <xf numFmtId="10" fontId="2" fillId="3" borderId="1" xfId="0" applyNumberFormat="1" applyFont="1" applyFill="1" applyBorder="1" applyAlignment="1">
      <alignment horizontal="center"/>
    </xf>
    <xf numFmtId="0" fontId="2" fillId="4" borderId="1" xfId="0" applyFont="1" applyFill="1" applyBorder="1"/>
    <xf numFmtId="0" fontId="3" fillId="5" borderId="1" xfId="0" applyFont="1" applyFill="1" applyBorder="1"/>
    <xf numFmtId="10" fontId="3" fillId="5" borderId="1" xfId="0" applyNumberFormat="1" applyFont="1" applyFill="1" applyBorder="1" applyAlignment="1">
      <alignment horizontal="center"/>
    </xf>
    <xf numFmtId="9" fontId="3" fillId="5" borderId="1" xfId="0" applyNumberFormat="1" applyFont="1" applyFill="1" applyBorder="1" applyAlignment="1">
      <alignment horizontal="center"/>
    </xf>
    <xf numFmtId="0" fontId="2" fillId="5" borderId="1" xfId="0" applyFont="1" applyFill="1" applyBorder="1"/>
    <xf numFmtId="10" fontId="2" fillId="5" borderId="1" xfId="0" applyNumberFormat="1" applyFont="1" applyFill="1" applyBorder="1" applyAlignment="1">
      <alignment horizontal="center"/>
    </xf>
    <xf numFmtId="0" fontId="2" fillId="6" borderId="1" xfId="0" applyFont="1" applyFill="1" applyBorder="1"/>
    <xf numFmtId="0" fontId="3" fillId="7" borderId="1" xfId="0" applyFont="1" applyFill="1" applyBorder="1"/>
    <xf numFmtId="10" fontId="3" fillId="7" borderId="1" xfId="0" applyNumberFormat="1" applyFont="1" applyFill="1" applyBorder="1" applyAlignment="1">
      <alignment horizontal="center"/>
    </xf>
    <xf numFmtId="9" fontId="3" fillId="7" borderId="1" xfId="0" applyNumberFormat="1" applyFont="1" applyFill="1" applyBorder="1" applyAlignment="1">
      <alignment horizontal="center"/>
    </xf>
    <xf numFmtId="0" fontId="2" fillId="7" borderId="1" xfId="0" applyFont="1" applyFill="1" applyBorder="1"/>
    <xf numFmtId="10" fontId="2" fillId="7" borderId="1" xfId="0" applyNumberFormat="1" applyFont="1" applyFill="1" applyBorder="1" applyAlignment="1">
      <alignment horizontal="center"/>
    </xf>
    <xf numFmtId="0" fontId="2" fillId="0" borderId="0" xfId="0" applyFont="1"/>
    <xf numFmtId="0" fontId="2" fillId="8" borderId="1" xfId="0" applyFont="1" applyFill="1" applyBorder="1" applyAlignment="1">
      <alignment vertical="center" wrapText="1"/>
    </xf>
    <xf numFmtId="0" fontId="2" fillId="9" borderId="1" xfId="0" applyFont="1" applyFill="1" applyBorder="1"/>
    <xf numFmtId="10" fontId="3" fillId="9" borderId="1" xfId="0" applyNumberFormat="1" applyFont="1" applyFill="1" applyBorder="1"/>
    <xf numFmtId="10" fontId="2" fillId="9" borderId="1" xfId="0" applyNumberFormat="1" applyFont="1" applyFill="1" applyBorder="1"/>
    <xf numFmtId="0" fontId="3" fillId="0" borderId="2" xfId="0" applyFont="1" applyBorder="1"/>
    <xf numFmtId="164" fontId="3" fillId="0" borderId="0" xfId="0" applyNumberFormat="1" applyFont="1"/>
    <xf numFmtId="164" fontId="4" fillId="0" borderId="0" xfId="0" applyNumberFormat="1" applyFont="1"/>
    <xf numFmtId="0" fontId="3" fillId="0" borderId="1" xfId="0" applyFont="1" applyBorder="1"/>
    <xf numFmtId="9" fontId="3" fillId="0" borderId="0" xfId="0" applyNumberFormat="1" applyFont="1"/>
    <xf numFmtId="10" fontId="3" fillId="0" borderId="0" xfId="0" applyNumberFormat="1" applyFont="1"/>
    <xf numFmtId="0" fontId="5" fillId="0" borderId="1" xfId="0" applyFont="1" applyBorder="1"/>
    <xf numFmtId="0" fontId="2" fillId="0" borderId="2" xfId="0" applyFont="1" applyBorder="1"/>
    <xf numFmtId="0" fontId="6" fillId="0" borderId="0" xfId="0" applyFont="1"/>
    <xf numFmtId="0" fontId="3" fillId="0" borderId="0" xfId="0" applyFont="1"/>
    <xf numFmtId="10" fontId="3" fillId="0" borderId="1" xfId="0" applyNumberFormat="1" applyFont="1" applyBorder="1"/>
    <xf numFmtId="0" fontId="2" fillId="0" borderId="1" xfId="0" applyFont="1" applyBorder="1"/>
    <xf numFmtId="10" fontId="2" fillId="0" borderId="1" xfId="0" applyNumberFormat="1" applyFont="1" applyBorder="1"/>
    <xf numFmtId="10" fontId="0" fillId="0" borderId="0" xfId="0" applyNumberFormat="1"/>
    <xf numFmtId="0" fontId="8" fillId="0" borderId="1" xfId="0" applyFont="1" applyBorder="1"/>
    <xf numFmtId="0" fontId="1" fillId="0" borderId="0" xfId="0" applyFont="1"/>
    <xf numFmtId="0" fontId="7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MX"/>
              <a:t>Índice Global de Cumplimiento por periodo de verificación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solidFill>
                <a:schemeClr val="accent4">
                  <a:lumMod val="40000"/>
                  <a:lumOff val="60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(Presentación!$A$6,Presentación!$A$13,Presentación!$A$20,Presentación!$A$27)</c15:sqref>
                  </c15:fullRef>
                </c:ext>
              </c:extLst>
              <c:f>(Presentación!$A$6,Presentación!$A$13)</c:f>
              <c:strCache>
                <c:ptCount val="2"/>
                <c:pt idx="0">
                  <c:v>Resultados 1er trimestre de 2021</c:v>
                </c:pt>
                <c:pt idx="1">
                  <c:v>Resultados 2do trimestre de 2021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(Presentación!$B$11,Presentación!$B$18,Presentación!$B$25,Presentación!$B$32)</c15:sqref>
                  </c15:fullRef>
                </c:ext>
              </c:extLst>
              <c:f>(Presentación!$B$11,Presentación!$B$18)</c:f>
              <c:numCache>
                <c:formatCode>0.00%</c:formatCode>
                <c:ptCount val="2"/>
                <c:pt idx="0">
                  <c:v>1</c:v>
                </c:pt>
                <c:pt idx="1">
                  <c:v>0.98799999999999999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46-45F0-8524-DCC8862008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6660600"/>
        <c:axId val="513394576"/>
      </c:lineChart>
      <c:catAx>
        <c:axId val="396660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513394576"/>
        <c:crosses val="autoZero"/>
        <c:auto val="1"/>
        <c:lblAlgn val="ctr"/>
        <c:lblOffset val="100"/>
        <c:noMultiLvlLbl val="0"/>
      </c:catAx>
      <c:valAx>
        <c:axId val="513394576"/>
        <c:scaling>
          <c:orientation val="minMax"/>
        </c:scaling>
        <c:delete val="0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396660600"/>
        <c:crosses val="max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MX"/>
              <a:t>Resultados por tipo de sujeto obligado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'Resultados por tipo'!$B$3</c:f>
              <c:strCache>
                <c:ptCount val="1"/>
                <c:pt idx="0">
                  <c:v>Resultados primer trimestre de 2021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'Resultados por tipo'!$A$4:$A$11</c:f>
              <c:strCache>
                <c:ptCount val="8"/>
                <c:pt idx="0">
                  <c:v>Autónomo</c:v>
                </c:pt>
                <c:pt idx="1">
                  <c:v>Sindicato</c:v>
                </c:pt>
                <c:pt idx="2">
                  <c:v>Ayuntamiento</c:v>
                </c:pt>
                <c:pt idx="3">
                  <c:v>Organismo descentralizado</c:v>
                </c:pt>
                <c:pt idx="4">
                  <c:v>Poder</c:v>
                </c:pt>
                <c:pt idx="5">
                  <c:v>Paramunicipal</c:v>
                </c:pt>
                <c:pt idx="6">
                  <c:v>Persona moral</c:v>
                </c:pt>
                <c:pt idx="7">
                  <c:v>Partido político</c:v>
                </c:pt>
              </c:strCache>
            </c:strRef>
          </c:cat>
          <c:val>
            <c:numRef>
              <c:f>'Resultados por tipo'!$B$4:$B$11</c:f>
              <c:numCache>
                <c:formatCode>0.00%</c:formatCode>
                <c:ptCount val="8"/>
                <c:pt idx="0">
                  <c:v>1</c:v>
                </c:pt>
                <c:pt idx="1">
                  <c:v>0.72722500000000001</c:v>
                </c:pt>
                <c:pt idx="2">
                  <c:v>0.88665217391304352</c:v>
                </c:pt>
                <c:pt idx="3">
                  <c:v>1</c:v>
                </c:pt>
                <c:pt idx="4">
                  <c:v>1</c:v>
                </c:pt>
                <c:pt idx="5">
                  <c:v>0.97466666666666668</c:v>
                </c:pt>
                <c:pt idx="6">
                  <c:v>0.94199999999999995</c:v>
                </c:pt>
                <c:pt idx="7">
                  <c:v>0.4078750000000001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0D2-4EDC-B517-C8B9FE0A69B4}"/>
            </c:ext>
          </c:extLst>
        </c:ser>
        <c:ser>
          <c:idx val="1"/>
          <c:order val="1"/>
          <c:tx>
            <c:strRef>
              <c:f>'Resultados por tipo'!$C$3</c:f>
              <c:strCache>
                <c:ptCount val="1"/>
                <c:pt idx="0">
                  <c:v>Resultados segundo trimestre de 2021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'Resultados por tipo'!$A$4:$A$11</c:f>
              <c:strCache>
                <c:ptCount val="8"/>
                <c:pt idx="0">
                  <c:v>Autónomo</c:v>
                </c:pt>
                <c:pt idx="1">
                  <c:v>Sindicato</c:v>
                </c:pt>
                <c:pt idx="2">
                  <c:v>Ayuntamiento</c:v>
                </c:pt>
                <c:pt idx="3">
                  <c:v>Organismo descentralizado</c:v>
                </c:pt>
                <c:pt idx="4">
                  <c:v>Poder</c:v>
                </c:pt>
                <c:pt idx="5">
                  <c:v>Paramunicipal</c:v>
                </c:pt>
                <c:pt idx="6">
                  <c:v>Persona moral</c:v>
                </c:pt>
                <c:pt idx="7">
                  <c:v>Partido político</c:v>
                </c:pt>
              </c:strCache>
            </c:strRef>
          </c:cat>
          <c:val>
            <c:numRef>
              <c:f>'Resultados por tipo'!$C$4:$C$11</c:f>
              <c:numCache>
                <c:formatCode>0.00%</c:formatCode>
                <c:ptCount val="8"/>
                <c:pt idx="0">
                  <c:v>0.96857142857142864</c:v>
                </c:pt>
                <c:pt idx="1">
                  <c:v>0.93014999999999992</c:v>
                </c:pt>
                <c:pt idx="2">
                  <c:v>0.65660217391304343</c:v>
                </c:pt>
                <c:pt idx="3">
                  <c:v>0.95</c:v>
                </c:pt>
                <c:pt idx="4">
                  <c:v>0.96499999999999997</c:v>
                </c:pt>
                <c:pt idx="5">
                  <c:v>0.91500000000000004</c:v>
                </c:pt>
                <c:pt idx="6">
                  <c:v>1</c:v>
                </c:pt>
                <c:pt idx="7">
                  <c:v>0.42871428571428566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0D2-4EDC-B517-C8B9FE0A69B4}"/>
            </c:ext>
          </c:extLst>
        </c:ser>
        <c:ser>
          <c:idx val="2"/>
          <c:order val="2"/>
          <c:tx>
            <c:strRef>
              <c:f>'Resultados por tipo'!$D$3</c:f>
              <c:strCache>
                <c:ptCount val="1"/>
                <c:pt idx="0">
                  <c:v>Resultados tercer trimestre de 2021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'Resultados por tipo'!$A$4:$A$11</c:f>
              <c:strCache>
                <c:ptCount val="8"/>
                <c:pt idx="0">
                  <c:v>Autónomo</c:v>
                </c:pt>
                <c:pt idx="1">
                  <c:v>Sindicato</c:v>
                </c:pt>
                <c:pt idx="2">
                  <c:v>Ayuntamiento</c:v>
                </c:pt>
                <c:pt idx="3">
                  <c:v>Organismo descentralizado</c:v>
                </c:pt>
                <c:pt idx="4">
                  <c:v>Poder</c:v>
                </c:pt>
                <c:pt idx="5">
                  <c:v>Paramunicipal</c:v>
                </c:pt>
                <c:pt idx="6">
                  <c:v>Persona moral</c:v>
                </c:pt>
                <c:pt idx="7">
                  <c:v>Partido político</c:v>
                </c:pt>
              </c:strCache>
            </c:strRef>
          </c:cat>
          <c:val>
            <c:numRef>
              <c:f>'Resultados por tipo'!$D$4:$D$11</c:f>
              <c:numCache>
                <c:formatCode>0.00%</c:formatCode>
                <c:ptCount val="8"/>
              </c:numCache>
            </c:numRef>
          </c:val>
          <c:extLst>
            <c:ext xmlns:c16="http://schemas.microsoft.com/office/drawing/2014/chart" uri="{C3380CC4-5D6E-409C-BE32-E72D297353CC}">
              <c16:uniqueId val="{00000002-80D2-4EDC-B517-C8B9FE0A69B4}"/>
            </c:ext>
          </c:extLst>
        </c:ser>
        <c:ser>
          <c:idx val="3"/>
          <c:order val="3"/>
          <c:tx>
            <c:strRef>
              <c:f>'Resultados por tipo'!$E$3</c:f>
              <c:strCache>
                <c:ptCount val="1"/>
                <c:pt idx="0">
                  <c:v>Resultados cuarto trimestre de 2021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'Resultados por tipo'!$A$4:$A$11</c:f>
              <c:strCache>
                <c:ptCount val="8"/>
                <c:pt idx="0">
                  <c:v>Autónomo</c:v>
                </c:pt>
                <c:pt idx="1">
                  <c:v>Sindicato</c:v>
                </c:pt>
                <c:pt idx="2">
                  <c:v>Ayuntamiento</c:v>
                </c:pt>
                <c:pt idx="3">
                  <c:v>Organismo descentralizado</c:v>
                </c:pt>
                <c:pt idx="4">
                  <c:v>Poder</c:v>
                </c:pt>
                <c:pt idx="5">
                  <c:v>Paramunicipal</c:v>
                </c:pt>
                <c:pt idx="6">
                  <c:v>Persona moral</c:v>
                </c:pt>
                <c:pt idx="7">
                  <c:v>Partido político</c:v>
                </c:pt>
              </c:strCache>
            </c:strRef>
          </c:cat>
          <c:val>
            <c:numRef>
              <c:f>'Resultados por tipo'!$E$4:$E$11</c:f>
              <c:numCache>
                <c:formatCode>0.00%</c:formatCode>
                <c:ptCount val="8"/>
              </c:numCache>
            </c:numRef>
          </c:val>
          <c:extLst>
            <c:ext xmlns:c16="http://schemas.microsoft.com/office/drawing/2014/chart" uri="{C3380CC4-5D6E-409C-BE32-E72D297353CC}">
              <c16:uniqueId val="{00000003-80D2-4EDC-B517-C8B9FE0A69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45628840"/>
        <c:axId val="545624576"/>
      </c:barChart>
      <c:catAx>
        <c:axId val="545628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545624576"/>
        <c:crosses val="autoZero"/>
        <c:auto val="1"/>
        <c:lblAlgn val="ctr"/>
        <c:lblOffset val="100"/>
        <c:noMultiLvlLbl val="0"/>
      </c:catAx>
      <c:valAx>
        <c:axId val="5456245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5456288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514351</xdr:colOff>
      <xdr:row>1</xdr:row>
      <xdr:rowOff>114300</xdr:rowOff>
    </xdr:from>
    <xdr:to>
      <xdr:col>10</xdr:col>
      <xdr:colOff>685801</xdr:colOff>
      <xdr:row>21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52DE57F5-845D-4577-9BE5-F9DB9F54733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652461</xdr:colOff>
      <xdr:row>1</xdr:row>
      <xdr:rowOff>171449</xdr:rowOff>
    </xdr:from>
    <xdr:to>
      <xdr:col>14</xdr:col>
      <xdr:colOff>9524</xdr:colOff>
      <xdr:row>15</xdr:row>
      <xdr:rowOff>28574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C60EF7BC-C4E8-4AB7-98C6-12FC89D2A4A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B1007"/>
  <sheetViews>
    <sheetView tabSelected="1" workbookViewId="0">
      <selection activeCell="C6" sqref="C6"/>
    </sheetView>
  </sheetViews>
  <sheetFormatPr baseColWidth="10" defaultColWidth="12.625" defaultRowHeight="15" customHeight="1" x14ac:dyDescent="0.2"/>
  <cols>
    <col min="1" max="1" width="49" customWidth="1"/>
    <col min="2" max="2" width="28.625" customWidth="1"/>
    <col min="3" max="26" width="9.375" customWidth="1"/>
  </cols>
  <sheetData>
    <row r="1" spans="1:2" x14ac:dyDescent="0.25">
      <c r="A1" s="1" t="s">
        <v>115</v>
      </c>
    </row>
    <row r="3" spans="1:2" x14ac:dyDescent="0.25">
      <c r="A3" s="2" t="s">
        <v>0</v>
      </c>
      <c r="B3" s="3" t="s">
        <v>1</v>
      </c>
    </row>
    <row r="4" spans="1:2" x14ac:dyDescent="0.25">
      <c r="A4" s="4" t="s">
        <v>36</v>
      </c>
      <c r="B4" s="5">
        <f>VLOOKUP(A4,'Prom anual'!A4:G78,7,FALSE)</f>
        <v>0.99399999999999999</v>
      </c>
    </row>
    <row r="6" spans="1:2" x14ac:dyDescent="0.25">
      <c r="A6" s="6" t="s">
        <v>106</v>
      </c>
    </row>
    <row r="7" spans="1:2" x14ac:dyDescent="0.25">
      <c r="A7" s="7" t="s">
        <v>3</v>
      </c>
      <c r="B7" s="8">
        <f>VLOOKUP($A$4,'1er t'!$A$2:$I$78,3,FALSE)</f>
        <v>1</v>
      </c>
    </row>
    <row r="8" spans="1:2" x14ac:dyDescent="0.25">
      <c r="A8" s="7" t="s">
        <v>4</v>
      </c>
      <c r="B8" s="9" t="str">
        <f>VLOOKUP($A$4,'1er t'!$A$2:$I$78,4,FALSE)</f>
        <v>No requerido</v>
      </c>
    </row>
    <row r="9" spans="1:2" x14ac:dyDescent="0.25">
      <c r="A9" s="7" t="s">
        <v>5</v>
      </c>
      <c r="B9" s="9" t="str">
        <f>VLOOKUP($A$4,'1er t'!$A$2:$I$78,5,FALSE)</f>
        <v>No requerido</v>
      </c>
    </row>
    <row r="10" spans="1:2" x14ac:dyDescent="0.25">
      <c r="A10" s="7" t="s">
        <v>6</v>
      </c>
      <c r="B10" s="9" t="str">
        <f>VLOOKUP($A$4,'1er t'!$A$2:$I$78,6,FALSE)</f>
        <v>No requerido</v>
      </c>
    </row>
    <row r="11" spans="1:2" x14ac:dyDescent="0.25">
      <c r="A11" s="10" t="s">
        <v>7</v>
      </c>
      <c r="B11" s="11">
        <f>MAX(B7:B10)</f>
        <v>1</v>
      </c>
    </row>
    <row r="13" spans="1:2" ht="15" customHeight="1" x14ac:dyDescent="0.25">
      <c r="A13" s="12" t="s">
        <v>107</v>
      </c>
    </row>
    <row r="14" spans="1:2" ht="15" customHeight="1" x14ac:dyDescent="0.25">
      <c r="A14" s="13" t="s">
        <v>3</v>
      </c>
      <c r="B14" s="14">
        <f>VLOOKUP($A$4,'2do t'!$A$2:$I$78,3,FALSE)</f>
        <v>0.98799999999999999</v>
      </c>
    </row>
    <row r="15" spans="1:2" ht="15" customHeight="1" x14ac:dyDescent="0.25">
      <c r="A15" s="13" t="s">
        <v>4</v>
      </c>
      <c r="B15" s="15" t="str">
        <f>VLOOKUP($A$4,'2do t'!$A$2:$I$78,4,FALSE)</f>
        <v>No requerido o no realizado</v>
      </c>
    </row>
    <row r="16" spans="1:2" ht="15" customHeight="1" x14ac:dyDescent="0.25">
      <c r="A16" s="13" t="s">
        <v>5</v>
      </c>
      <c r="B16" s="15" t="str">
        <f>VLOOKUP($A$4,'2do t'!$A$2:$I$78,5,FALSE)</f>
        <v>No requerido o no realizado</v>
      </c>
    </row>
    <row r="17" spans="1:2" ht="15" customHeight="1" x14ac:dyDescent="0.25">
      <c r="A17" s="13" t="s">
        <v>6</v>
      </c>
      <c r="B17" s="15" t="str">
        <f>VLOOKUP($A$4,'2do t'!$A$2:$I$78,6,FALSE)</f>
        <v>No requerido o no realizado</v>
      </c>
    </row>
    <row r="18" spans="1:2" ht="15" customHeight="1" x14ac:dyDescent="0.25">
      <c r="A18" s="16" t="s">
        <v>7</v>
      </c>
      <c r="B18" s="17">
        <f>MAX(B14:B17)</f>
        <v>0.98799999999999999</v>
      </c>
    </row>
    <row r="20" spans="1:2" x14ac:dyDescent="0.25">
      <c r="A20" s="12" t="s">
        <v>108</v>
      </c>
    </row>
    <row r="21" spans="1:2" x14ac:dyDescent="0.25">
      <c r="A21" s="13" t="s">
        <v>3</v>
      </c>
      <c r="B21" s="14" t="str">
        <f>VLOOKUP($A$4,'3er t'!$A$1:$I$77,3,FALSE)</f>
        <v>No iniciado</v>
      </c>
    </row>
    <row r="22" spans="1:2" x14ac:dyDescent="0.25">
      <c r="A22" s="13" t="s">
        <v>4</v>
      </c>
      <c r="B22" s="15" t="str">
        <f>VLOOKUP($A$4,'3er t'!$A$1:$I$77,4,FALSE)</f>
        <v>No requerido o no realizado</v>
      </c>
    </row>
    <row r="23" spans="1:2" x14ac:dyDescent="0.25">
      <c r="A23" s="13" t="s">
        <v>5</v>
      </c>
      <c r="B23" s="15" t="str">
        <f>VLOOKUP($A$4,'3er t'!$A$1:$I$77,5,FALSE)</f>
        <v>No requerido o no realizado</v>
      </c>
    </row>
    <row r="24" spans="1:2" x14ac:dyDescent="0.25">
      <c r="A24" s="13" t="s">
        <v>6</v>
      </c>
      <c r="B24" s="15" t="str">
        <f>VLOOKUP($A$4,'3er t'!$A$1:$I$77,6,FALSE)</f>
        <v>No requerido o no realizado</v>
      </c>
    </row>
    <row r="25" spans="1:2" x14ac:dyDescent="0.25">
      <c r="A25" s="16" t="s">
        <v>7</v>
      </c>
      <c r="B25" s="17">
        <f>MAX(B21:B24)</f>
        <v>0</v>
      </c>
    </row>
    <row r="27" spans="1:2" x14ac:dyDescent="0.25">
      <c r="A27" s="12" t="s">
        <v>109</v>
      </c>
    </row>
    <row r="28" spans="1:2" ht="15.75" customHeight="1" x14ac:dyDescent="0.25">
      <c r="A28" s="13" t="s">
        <v>3</v>
      </c>
      <c r="B28" s="14" t="str">
        <f>VLOOKUP($A$4,'4to t'!$A$1:$I$77,3,FALSE)</f>
        <v>No iniciado</v>
      </c>
    </row>
    <row r="29" spans="1:2" ht="15.75" customHeight="1" x14ac:dyDescent="0.25">
      <c r="A29" s="13" t="s">
        <v>4</v>
      </c>
      <c r="B29" s="14" t="str">
        <f>VLOOKUP($A$4,'4to t'!$A$1:$I$77,4,FALSE)</f>
        <v>No requerido o no realizado</v>
      </c>
    </row>
    <row r="30" spans="1:2" ht="15.75" customHeight="1" x14ac:dyDescent="0.25">
      <c r="A30" s="13" t="s">
        <v>5</v>
      </c>
      <c r="B30" s="14" t="str">
        <f>VLOOKUP($A$4,'4to t'!$A$1:$I$77,5,FALSE)</f>
        <v>No requerido o no realizado</v>
      </c>
    </row>
    <row r="31" spans="1:2" ht="15.75" customHeight="1" x14ac:dyDescent="0.25">
      <c r="A31" s="13" t="s">
        <v>6</v>
      </c>
      <c r="B31" s="14" t="str">
        <f>VLOOKUP($A$4,'4to t'!$A$1:$I$77,6,FALSE)</f>
        <v>No requerido o no realizado</v>
      </c>
    </row>
    <row r="32" spans="1:2" ht="15.75" customHeight="1" x14ac:dyDescent="0.25">
      <c r="A32" s="16" t="s">
        <v>7</v>
      </c>
      <c r="B32" s="17">
        <f>MAX(B28:B31)</f>
        <v>0</v>
      </c>
    </row>
    <row r="33" spans="1:2" ht="15.75" customHeight="1" x14ac:dyDescent="0.2"/>
    <row r="34" spans="1:2" ht="15.75" customHeight="1" x14ac:dyDescent="0.2"/>
    <row r="35" spans="1:2" ht="15.75" customHeight="1" x14ac:dyDescent="0.25">
      <c r="A35" s="38" t="s">
        <v>116</v>
      </c>
      <c r="B35" s="38" t="s">
        <v>117</v>
      </c>
    </row>
    <row r="36" spans="1:2" ht="15.75" customHeight="1" x14ac:dyDescent="0.25">
      <c r="A36" s="38" t="s">
        <v>118</v>
      </c>
      <c r="B36" s="38" t="s">
        <v>119</v>
      </c>
    </row>
    <row r="37" spans="1:2" ht="15.75" customHeight="1" x14ac:dyDescent="0.2"/>
    <row r="38" spans="1:2" ht="15.75" customHeight="1" x14ac:dyDescent="0.2"/>
    <row r="39" spans="1:2" ht="15.75" customHeight="1" x14ac:dyDescent="0.2"/>
    <row r="40" spans="1:2" ht="15.75" customHeight="1" x14ac:dyDescent="0.2"/>
    <row r="41" spans="1:2" ht="15.75" customHeight="1" x14ac:dyDescent="0.2"/>
    <row r="42" spans="1:2" ht="15.75" customHeight="1" x14ac:dyDescent="0.2"/>
    <row r="43" spans="1:2" ht="15.75" customHeight="1" x14ac:dyDescent="0.2"/>
    <row r="44" spans="1:2" ht="15.75" customHeight="1" x14ac:dyDescent="0.2"/>
    <row r="45" spans="1:2" ht="15.75" customHeight="1" x14ac:dyDescent="0.2"/>
    <row r="46" spans="1:2" ht="15.75" customHeight="1" x14ac:dyDescent="0.2"/>
    <row r="47" spans="1:2" ht="15.75" customHeight="1" x14ac:dyDescent="0.2"/>
    <row r="48" spans="1:2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  <row r="1002" ht="15.75" customHeight="1" x14ac:dyDescent="0.2"/>
    <row r="1003" ht="15.75" customHeight="1" x14ac:dyDescent="0.2"/>
    <row r="1004" ht="15.75" customHeight="1" x14ac:dyDescent="0.2"/>
    <row r="1005" ht="15.75" customHeight="1" x14ac:dyDescent="0.2"/>
    <row r="1006" ht="15.75" customHeight="1" x14ac:dyDescent="0.2"/>
    <row r="1007" ht="15.75" customHeight="1" x14ac:dyDescent="0.2"/>
  </sheetData>
  <pageMargins left="0.7" right="0.7" top="0.75" bottom="0.75" header="0" footer="0"/>
  <pageSetup orientation="portrait"/>
  <drawing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ErrorMessage="1" xr:uid="{00000000-0002-0000-0000-000000000000}">
          <x14:formula1>
            <xm:f>'Prom anual'!$A$5:$A$78</xm:f>
          </x14:formula1>
          <xm:sqref>A4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1:F1000"/>
  <sheetViews>
    <sheetView workbookViewId="0">
      <selection activeCell="F14" sqref="F14"/>
    </sheetView>
  </sheetViews>
  <sheetFormatPr baseColWidth="10" defaultColWidth="12.625" defaultRowHeight="15" customHeight="1" x14ac:dyDescent="0.2"/>
  <cols>
    <col min="1" max="1" width="22.375" customWidth="1"/>
    <col min="2" max="3" width="14.375" customWidth="1"/>
    <col min="4" max="4" width="14" customWidth="1"/>
    <col min="5" max="5" width="13.75" customWidth="1"/>
    <col min="6" max="27" width="9.375" customWidth="1"/>
  </cols>
  <sheetData>
    <row r="1" spans="1:6" x14ac:dyDescent="0.25">
      <c r="A1" s="18" t="s">
        <v>8</v>
      </c>
    </row>
    <row r="3" spans="1:6" ht="45" x14ac:dyDescent="0.2">
      <c r="A3" s="19" t="s">
        <v>9</v>
      </c>
      <c r="B3" s="19" t="s">
        <v>111</v>
      </c>
      <c r="C3" s="19" t="s">
        <v>112</v>
      </c>
      <c r="D3" s="19" t="s">
        <v>113</v>
      </c>
      <c r="E3" s="19" t="s">
        <v>114</v>
      </c>
      <c r="F3" s="19" t="s">
        <v>10</v>
      </c>
    </row>
    <row r="4" spans="1:6" x14ac:dyDescent="0.25">
      <c r="A4" s="20" t="s">
        <v>11</v>
      </c>
      <c r="B4" s="21">
        <f>AVERAGEIF('1er t'!$B$5:$B$77,A4,'1er t'!$I$5:$I$77)</f>
        <v>1</v>
      </c>
      <c r="C4" s="21">
        <f>AVERAGEIF('2do t'!$B$5:$B$77,A4,'2do t'!$I$5:$I$77)</f>
        <v>0.96857142857142864</v>
      </c>
      <c r="D4" s="21"/>
      <c r="E4" s="21"/>
      <c r="F4" s="22">
        <f>AVERAGE(B4:E4)</f>
        <v>0.98428571428571432</v>
      </c>
    </row>
    <row r="5" spans="1:6" x14ac:dyDescent="0.25">
      <c r="A5" s="20" t="s">
        <v>12</v>
      </c>
      <c r="B5" s="21">
        <f>AVERAGEIF('1er t'!$B$5:$B$77,A5,'1er t'!$I$5:$I$77)</f>
        <v>0.72722500000000001</v>
      </c>
      <c r="C5" s="21">
        <f>AVERAGEIF('2do t'!$B$5:$B$77,A5,'2do t'!$I$5:$I$77)</f>
        <v>0.93014999999999992</v>
      </c>
      <c r="D5" s="21"/>
      <c r="E5" s="21"/>
      <c r="F5" s="22">
        <f t="shared" ref="F5:F11" si="0">AVERAGE(B5:E5)</f>
        <v>0.82868750000000002</v>
      </c>
    </row>
    <row r="6" spans="1:6" x14ac:dyDescent="0.25">
      <c r="A6" s="20" t="s">
        <v>13</v>
      </c>
      <c r="B6" s="21">
        <f>AVERAGEIF('1er t'!$B$5:$B$77,A6,'1er t'!$I$5:$I$77)</f>
        <v>0.88665217391304352</v>
      </c>
      <c r="C6" s="21">
        <f>AVERAGEIF('2do t'!$B$5:$B$77,A6,'2do t'!$I$5:$I$77)</f>
        <v>0.65660217391304343</v>
      </c>
      <c r="D6" s="21"/>
      <c r="E6" s="21"/>
      <c r="F6" s="22">
        <f t="shared" si="0"/>
        <v>0.77162717391304347</v>
      </c>
    </row>
    <row r="7" spans="1:6" x14ac:dyDescent="0.25">
      <c r="A7" s="20" t="s">
        <v>14</v>
      </c>
      <c r="B7" s="21">
        <f>AVERAGEIF('1er t'!$B$5:$B$77,A7,'1er t'!$I$5:$I$77)</f>
        <v>1</v>
      </c>
      <c r="C7" s="21">
        <f>AVERAGEIF('2do t'!$B$5:$B$77,A7,'2do t'!$I$5:$I$77)</f>
        <v>0.95</v>
      </c>
      <c r="D7" s="21"/>
      <c r="E7" s="21"/>
      <c r="F7" s="22">
        <f t="shared" si="0"/>
        <v>0.97499999999999998</v>
      </c>
    </row>
    <row r="8" spans="1:6" x14ac:dyDescent="0.25">
      <c r="A8" s="20" t="s">
        <v>15</v>
      </c>
      <c r="B8" s="21">
        <f>AVERAGEIF('1er t'!$B$5:$B$77,A8,'1er t'!$I$5:$I$77)</f>
        <v>1</v>
      </c>
      <c r="C8" s="21">
        <f>AVERAGEIF('2do t'!$B$5:$B$77,A8,'2do t'!$I$5:$I$77)</f>
        <v>0.96499999999999997</v>
      </c>
      <c r="D8" s="21"/>
      <c r="E8" s="21"/>
      <c r="F8" s="22">
        <f t="shared" si="0"/>
        <v>0.98249999999999993</v>
      </c>
    </row>
    <row r="9" spans="1:6" x14ac:dyDescent="0.25">
      <c r="A9" s="20" t="s">
        <v>16</v>
      </c>
      <c r="B9" s="21">
        <f>AVERAGEIF('1er t'!$B$5:$B$77,A9,'1er t'!$I$5:$I$77)</f>
        <v>0.97466666666666668</v>
      </c>
      <c r="C9" s="21">
        <f>AVERAGEIF('2do t'!$B$5:$B$77,A9,'2do t'!$I$5:$I$77)</f>
        <v>0.91500000000000004</v>
      </c>
      <c r="D9" s="21"/>
      <c r="E9" s="21"/>
      <c r="F9" s="22">
        <f t="shared" si="0"/>
        <v>0.94483333333333341</v>
      </c>
    </row>
    <row r="10" spans="1:6" x14ac:dyDescent="0.25">
      <c r="A10" s="20" t="s">
        <v>17</v>
      </c>
      <c r="B10" s="21">
        <f>AVERAGEIF('1er t'!$B$5:$B$77,A10,'1er t'!$I$5:$I$77)</f>
        <v>0.94199999999999995</v>
      </c>
      <c r="C10" s="21">
        <f>AVERAGEIF('2do t'!$B$5:$B$77,A10,'2do t'!$I$5:$I$77)</f>
        <v>1</v>
      </c>
      <c r="D10" s="21"/>
      <c r="E10" s="21"/>
      <c r="F10" s="22">
        <f t="shared" si="0"/>
        <v>0.97099999999999997</v>
      </c>
    </row>
    <row r="11" spans="1:6" x14ac:dyDescent="0.25">
      <c r="A11" s="20" t="s">
        <v>18</v>
      </c>
      <c r="B11" s="21">
        <f>AVERAGEIF('1er t'!$B$5:$B$77,A11,'1er t'!$I$5:$I$77)</f>
        <v>0.4078750000000001</v>
      </c>
      <c r="C11" s="21">
        <f>AVERAGEIF('2do t'!$B$5:$B$77,A11,'2do t'!$I$5:$I$77)</f>
        <v>0.42871428571428566</v>
      </c>
      <c r="D11" s="21"/>
      <c r="E11" s="21"/>
      <c r="F11" s="22">
        <f t="shared" si="0"/>
        <v>0.41829464285714291</v>
      </c>
    </row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A1:I1001"/>
  <sheetViews>
    <sheetView zoomScale="110" zoomScaleNormal="110" workbookViewId="0"/>
  </sheetViews>
  <sheetFormatPr baseColWidth="10" defaultColWidth="12.625" defaultRowHeight="15" customHeight="1" x14ac:dyDescent="0.2"/>
  <cols>
    <col min="1" max="1" width="28.25" customWidth="1"/>
    <col min="2" max="2" width="13.5" customWidth="1"/>
    <col min="3" max="3" width="11.625" customWidth="1"/>
    <col min="4" max="4" width="12" customWidth="1"/>
    <col min="5" max="5" width="12.875" customWidth="1"/>
    <col min="6" max="6" width="13.875" customWidth="1"/>
    <col min="7" max="7" width="12.75" customWidth="1"/>
    <col min="8" max="8" width="12.625" customWidth="1"/>
    <col min="9" max="26" width="8" customWidth="1"/>
  </cols>
  <sheetData>
    <row r="1" spans="1:9" ht="15" customHeight="1" x14ac:dyDescent="0.2">
      <c r="A1" s="39" t="s">
        <v>120</v>
      </c>
    </row>
    <row r="2" spans="1:9" x14ac:dyDescent="0.25">
      <c r="A2" s="23" t="s">
        <v>19</v>
      </c>
      <c r="C2" s="24">
        <f>AVERAGE(I5:I77)</f>
        <v>0.84690273972602725</v>
      </c>
      <c r="D2" s="25" t="s">
        <v>20</v>
      </c>
      <c r="E2" s="25" t="s">
        <v>20</v>
      </c>
      <c r="F2" s="25" t="s">
        <v>20</v>
      </c>
      <c r="G2" s="25" t="s">
        <v>20</v>
      </c>
      <c r="H2" s="25" t="s">
        <v>20</v>
      </c>
      <c r="I2" s="25">
        <f>C2</f>
        <v>0.84690273972602725</v>
      </c>
    </row>
    <row r="4" spans="1:9" x14ac:dyDescent="0.25">
      <c r="A4" s="26" t="s">
        <v>21</v>
      </c>
      <c r="B4" s="26" t="s">
        <v>22</v>
      </c>
      <c r="C4" s="23" t="s">
        <v>3</v>
      </c>
      <c r="D4" s="23" t="s">
        <v>4</v>
      </c>
      <c r="E4" s="23" t="s">
        <v>5</v>
      </c>
      <c r="F4" s="23" t="s">
        <v>6</v>
      </c>
      <c r="G4" s="23" t="s">
        <v>23</v>
      </c>
      <c r="H4" s="23" t="s">
        <v>24</v>
      </c>
      <c r="I4" s="23" t="s">
        <v>7</v>
      </c>
    </row>
    <row r="5" spans="1:9" x14ac:dyDescent="0.25">
      <c r="A5" s="26" t="s">
        <v>56</v>
      </c>
      <c r="B5" s="26" t="s">
        <v>13</v>
      </c>
      <c r="C5" s="28">
        <v>0.94550000000000001</v>
      </c>
      <c r="D5" s="24">
        <v>1</v>
      </c>
      <c r="E5" s="24" t="str">
        <f t="shared" ref="D5:H18" si="0">IF(D5=1,"No requerido",IF(D5="No requerido","No requerido","No requerido o no realizado"))</f>
        <v>No requerido</v>
      </c>
      <c r="F5" s="24" t="str">
        <f t="shared" si="0"/>
        <v>No requerido</v>
      </c>
      <c r="G5" s="24" t="str">
        <f t="shared" si="0"/>
        <v>No requerido</v>
      </c>
      <c r="H5" s="24" t="str">
        <f t="shared" si="0"/>
        <v>No requerido</v>
      </c>
      <c r="I5" s="24">
        <f t="shared" ref="I5:I36" si="1">MAX(C5:H5)</f>
        <v>1</v>
      </c>
    </row>
    <row r="6" spans="1:9" x14ac:dyDescent="0.25">
      <c r="A6" s="26" t="s">
        <v>78</v>
      </c>
      <c r="B6" s="26" t="s">
        <v>13</v>
      </c>
      <c r="C6" s="28">
        <v>0.75629999999999997</v>
      </c>
      <c r="D6" s="24" t="str">
        <f t="shared" si="0"/>
        <v>No requerido o no realizado</v>
      </c>
      <c r="E6" s="24" t="str">
        <f t="shared" si="0"/>
        <v>No requerido o no realizado</v>
      </c>
      <c r="F6" s="24" t="str">
        <f t="shared" si="0"/>
        <v>No requerido o no realizado</v>
      </c>
      <c r="G6" s="24" t="str">
        <f t="shared" si="0"/>
        <v>No requerido o no realizado</v>
      </c>
      <c r="H6" s="24" t="str">
        <f t="shared" si="0"/>
        <v>No requerido o no realizado</v>
      </c>
      <c r="I6" s="24">
        <f t="shared" si="1"/>
        <v>0.75629999999999997</v>
      </c>
    </row>
    <row r="7" spans="1:9" x14ac:dyDescent="0.25">
      <c r="A7" s="26" t="s">
        <v>38</v>
      </c>
      <c r="B7" s="26" t="s">
        <v>13</v>
      </c>
      <c r="C7" s="28">
        <v>0.96209999999999996</v>
      </c>
      <c r="D7" s="24">
        <v>1</v>
      </c>
      <c r="E7" s="24" t="str">
        <f t="shared" si="0"/>
        <v>No requerido</v>
      </c>
      <c r="F7" s="24" t="str">
        <f t="shared" si="0"/>
        <v>No requerido</v>
      </c>
      <c r="G7" s="24" t="str">
        <f t="shared" si="0"/>
        <v>No requerido</v>
      </c>
      <c r="H7" s="24" t="str">
        <f t="shared" si="0"/>
        <v>No requerido</v>
      </c>
      <c r="I7" s="24">
        <f t="shared" si="1"/>
        <v>1</v>
      </c>
    </row>
    <row r="8" spans="1:9" x14ac:dyDescent="0.25">
      <c r="A8" s="26" t="s">
        <v>35</v>
      </c>
      <c r="B8" s="26" t="s">
        <v>13</v>
      </c>
      <c r="C8" s="28">
        <v>0.92730000000000001</v>
      </c>
      <c r="D8" s="24">
        <v>1</v>
      </c>
      <c r="E8" s="24" t="str">
        <f t="shared" si="0"/>
        <v>No requerido</v>
      </c>
      <c r="F8" s="24" t="str">
        <f t="shared" si="0"/>
        <v>No requerido</v>
      </c>
      <c r="G8" s="24" t="str">
        <f t="shared" si="0"/>
        <v>No requerido</v>
      </c>
      <c r="H8" s="24" t="str">
        <f t="shared" si="0"/>
        <v>No requerido</v>
      </c>
      <c r="I8" s="24">
        <f t="shared" si="1"/>
        <v>1</v>
      </c>
    </row>
    <row r="9" spans="1:9" x14ac:dyDescent="0.25">
      <c r="A9" s="26" t="s">
        <v>44</v>
      </c>
      <c r="B9" s="26" t="s">
        <v>12</v>
      </c>
      <c r="C9" s="28">
        <v>1</v>
      </c>
      <c r="D9" s="24" t="str">
        <f t="shared" si="0"/>
        <v>No requerido</v>
      </c>
      <c r="E9" s="24" t="str">
        <f t="shared" si="0"/>
        <v>No requerido</v>
      </c>
      <c r="F9" s="24" t="str">
        <f t="shared" si="0"/>
        <v>No requerido</v>
      </c>
      <c r="G9" s="24" t="str">
        <f t="shared" si="0"/>
        <v>No requerido</v>
      </c>
      <c r="H9" s="24" t="str">
        <f t="shared" si="0"/>
        <v>No requerido</v>
      </c>
      <c r="I9" s="24">
        <f t="shared" si="1"/>
        <v>1</v>
      </c>
    </row>
    <row r="10" spans="1:9" x14ac:dyDescent="0.25">
      <c r="A10" s="26" t="s">
        <v>81</v>
      </c>
      <c r="B10" s="26" t="s">
        <v>12</v>
      </c>
      <c r="C10" s="28">
        <v>1</v>
      </c>
      <c r="D10" s="24" t="str">
        <f t="shared" si="0"/>
        <v>No requerido</v>
      </c>
      <c r="E10" s="24" t="str">
        <f t="shared" si="0"/>
        <v>No requerido</v>
      </c>
      <c r="F10" s="24" t="str">
        <f t="shared" si="0"/>
        <v>No requerido</v>
      </c>
      <c r="G10" s="24" t="str">
        <f t="shared" si="0"/>
        <v>No requerido</v>
      </c>
      <c r="H10" s="24" t="str">
        <f t="shared" si="0"/>
        <v>No requerido</v>
      </c>
      <c r="I10" s="24">
        <f t="shared" si="1"/>
        <v>1</v>
      </c>
    </row>
    <row r="11" spans="1:9" x14ac:dyDescent="0.25">
      <c r="A11" s="29" t="s">
        <v>86</v>
      </c>
      <c r="B11" s="29" t="s">
        <v>13</v>
      </c>
      <c r="C11" s="28">
        <v>0.24909999999999999</v>
      </c>
      <c r="D11" s="24" t="str">
        <f t="shared" si="0"/>
        <v>No requerido o no realizado</v>
      </c>
      <c r="E11" s="24" t="str">
        <f t="shared" si="0"/>
        <v>No requerido o no realizado</v>
      </c>
      <c r="F11" s="24" t="str">
        <f t="shared" si="0"/>
        <v>No requerido o no realizado</v>
      </c>
      <c r="G11" s="24" t="str">
        <f t="shared" si="0"/>
        <v>No requerido o no realizado</v>
      </c>
      <c r="H11" s="24" t="str">
        <f t="shared" si="0"/>
        <v>No requerido o no realizado</v>
      </c>
      <c r="I11" s="24">
        <f t="shared" si="1"/>
        <v>0.24909999999999999</v>
      </c>
    </row>
    <row r="12" spans="1:9" x14ac:dyDescent="0.25">
      <c r="A12" s="26" t="s">
        <v>61</v>
      </c>
      <c r="B12" s="26" t="s">
        <v>13</v>
      </c>
      <c r="C12" s="28">
        <v>0.94550000000000001</v>
      </c>
      <c r="D12" s="24" t="str">
        <f t="shared" si="0"/>
        <v>No requerido o no realizado</v>
      </c>
      <c r="E12" s="24" t="str">
        <f t="shared" si="0"/>
        <v>No requerido o no realizado</v>
      </c>
      <c r="F12" s="24" t="str">
        <f t="shared" si="0"/>
        <v>No requerido o no realizado</v>
      </c>
      <c r="G12" s="24" t="str">
        <f t="shared" si="0"/>
        <v>No requerido o no realizado</v>
      </c>
      <c r="H12" s="24" t="str">
        <f t="shared" si="0"/>
        <v>No requerido o no realizado</v>
      </c>
      <c r="I12" s="24">
        <f t="shared" si="1"/>
        <v>0.94550000000000001</v>
      </c>
    </row>
    <row r="13" spans="1:9" x14ac:dyDescent="0.25">
      <c r="A13" s="26" t="s">
        <v>60</v>
      </c>
      <c r="B13" s="26" t="s">
        <v>17</v>
      </c>
      <c r="C13" s="28">
        <v>0.94199999999999995</v>
      </c>
      <c r="D13" s="24" t="str">
        <f t="shared" si="0"/>
        <v>No requerido o no realizado</v>
      </c>
      <c r="E13" s="24" t="str">
        <f t="shared" si="0"/>
        <v>No requerido o no realizado</v>
      </c>
      <c r="F13" s="24" t="str">
        <f t="shared" si="0"/>
        <v>No requerido o no realizado</v>
      </c>
      <c r="G13" s="24" t="str">
        <f t="shared" si="0"/>
        <v>No requerido o no realizado</v>
      </c>
      <c r="H13" s="24" t="str">
        <f t="shared" si="0"/>
        <v>No requerido o no realizado</v>
      </c>
      <c r="I13" s="24">
        <f t="shared" si="1"/>
        <v>0.94199999999999995</v>
      </c>
    </row>
    <row r="14" spans="1:9" x14ac:dyDescent="0.25">
      <c r="A14" s="26" t="s">
        <v>70</v>
      </c>
      <c r="B14" s="26" t="s">
        <v>16</v>
      </c>
      <c r="C14" s="28">
        <v>0.95699999999999996</v>
      </c>
      <c r="D14" s="24" t="str">
        <f t="shared" si="0"/>
        <v>No requerido o no realizado</v>
      </c>
      <c r="E14" s="24" t="str">
        <f t="shared" si="0"/>
        <v>No requerido o no realizado</v>
      </c>
      <c r="F14" s="24" t="str">
        <f t="shared" si="0"/>
        <v>No requerido o no realizado</v>
      </c>
      <c r="G14" s="24" t="str">
        <f t="shared" si="0"/>
        <v>No requerido o no realizado</v>
      </c>
      <c r="H14" s="24" t="str">
        <f t="shared" si="0"/>
        <v>No requerido o no realizado</v>
      </c>
      <c r="I14" s="24">
        <f t="shared" si="1"/>
        <v>0.95699999999999996</v>
      </c>
    </row>
    <row r="15" spans="1:9" x14ac:dyDescent="0.25">
      <c r="A15" s="26" t="s">
        <v>51</v>
      </c>
      <c r="B15" s="26" t="s">
        <v>13</v>
      </c>
      <c r="C15" s="28">
        <v>0.94810000000000005</v>
      </c>
      <c r="D15" s="24" t="str">
        <f t="shared" si="0"/>
        <v>No requerido o no realizado</v>
      </c>
      <c r="E15" s="24" t="str">
        <f t="shared" si="0"/>
        <v>No requerido o no realizado</v>
      </c>
      <c r="F15" s="24" t="str">
        <f t="shared" si="0"/>
        <v>No requerido o no realizado</v>
      </c>
      <c r="G15" s="24" t="str">
        <f t="shared" si="0"/>
        <v>No requerido o no realizado</v>
      </c>
      <c r="H15" s="24" t="str">
        <f t="shared" si="0"/>
        <v>No requerido o no realizado</v>
      </c>
      <c r="I15" s="24">
        <f t="shared" si="1"/>
        <v>0.94810000000000005</v>
      </c>
    </row>
    <row r="16" spans="1:9" x14ac:dyDescent="0.25">
      <c r="A16" s="26" t="s">
        <v>67</v>
      </c>
      <c r="B16" s="26" t="s">
        <v>13</v>
      </c>
      <c r="C16" s="28">
        <v>0.62729999999999997</v>
      </c>
      <c r="D16" s="24">
        <v>0.76060000000000005</v>
      </c>
      <c r="E16" s="24" t="str">
        <f t="shared" si="0"/>
        <v>No requerido o no realizado</v>
      </c>
      <c r="F16" s="24" t="str">
        <f t="shared" si="0"/>
        <v>No requerido o no realizado</v>
      </c>
      <c r="G16" s="24" t="str">
        <f t="shared" si="0"/>
        <v>No requerido o no realizado</v>
      </c>
      <c r="H16" s="24" t="str">
        <f t="shared" si="0"/>
        <v>No requerido o no realizado</v>
      </c>
      <c r="I16" s="24">
        <f t="shared" si="1"/>
        <v>0.76060000000000005</v>
      </c>
    </row>
    <row r="17" spans="1:9" x14ac:dyDescent="0.25">
      <c r="A17" s="26" t="s">
        <v>52</v>
      </c>
      <c r="B17" s="26" t="s">
        <v>13</v>
      </c>
      <c r="C17" s="28">
        <v>1</v>
      </c>
      <c r="D17" s="24" t="str">
        <f t="shared" si="0"/>
        <v>No requerido</v>
      </c>
      <c r="E17" s="24" t="str">
        <f t="shared" si="0"/>
        <v>No requerido</v>
      </c>
      <c r="F17" s="24" t="str">
        <f t="shared" si="0"/>
        <v>No requerido</v>
      </c>
      <c r="G17" s="24" t="str">
        <f t="shared" si="0"/>
        <v>No requerido</v>
      </c>
      <c r="H17" s="24" t="str">
        <f t="shared" si="0"/>
        <v>No requerido</v>
      </c>
      <c r="I17" s="24">
        <f t="shared" si="1"/>
        <v>1</v>
      </c>
    </row>
    <row r="18" spans="1:9" x14ac:dyDescent="0.25">
      <c r="A18" s="26" t="s">
        <v>62</v>
      </c>
      <c r="B18" s="26" t="s">
        <v>13</v>
      </c>
      <c r="C18" s="28">
        <v>0.90090000000000003</v>
      </c>
      <c r="D18" s="24">
        <v>0.96930000000000005</v>
      </c>
      <c r="E18" s="24" t="str">
        <f t="shared" si="0"/>
        <v>No requerido o no realizado</v>
      </c>
      <c r="F18" s="24" t="str">
        <f t="shared" si="0"/>
        <v>No requerido o no realizado</v>
      </c>
      <c r="G18" s="24" t="str">
        <f t="shared" si="0"/>
        <v>No requerido o no realizado</v>
      </c>
      <c r="H18" s="24" t="str">
        <f t="shared" si="0"/>
        <v>No requerido o no realizado</v>
      </c>
      <c r="I18" s="24">
        <f t="shared" si="1"/>
        <v>0.96930000000000005</v>
      </c>
    </row>
    <row r="19" spans="1:9" x14ac:dyDescent="0.25">
      <c r="A19" s="26" t="s">
        <v>45</v>
      </c>
      <c r="B19" s="26" t="s">
        <v>13</v>
      </c>
      <c r="C19" s="28">
        <v>0.93640000000000001</v>
      </c>
      <c r="D19" s="24">
        <v>0.98150000000000004</v>
      </c>
      <c r="E19" s="24" t="str">
        <f t="shared" ref="E19:H43" si="2">IF(D19=1,"No requerido",IF(D19="No requerido","No requerido","No requerido o no realizado"))</f>
        <v>No requerido o no realizado</v>
      </c>
      <c r="F19" s="24" t="str">
        <f t="shared" si="2"/>
        <v>No requerido o no realizado</v>
      </c>
      <c r="G19" s="24" t="str">
        <f t="shared" si="2"/>
        <v>No requerido o no realizado</v>
      </c>
      <c r="H19" s="24" t="str">
        <f t="shared" si="2"/>
        <v>No requerido o no realizado</v>
      </c>
      <c r="I19" s="24">
        <f t="shared" si="1"/>
        <v>0.98150000000000004</v>
      </c>
    </row>
    <row r="20" spans="1:9" x14ac:dyDescent="0.25">
      <c r="A20" s="26" t="s">
        <v>37</v>
      </c>
      <c r="B20" s="26" t="s">
        <v>13</v>
      </c>
      <c r="C20" s="28">
        <v>1</v>
      </c>
      <c r="D20" s="24" t="str">
        <f t="shared" ref="D20:D27" si="3">IF(C20=1,"No requerido",IF(C20="No requerido","No requerido","No requerido o no realizado"))</f>
        <v>No requerido</v>
      </c>
      <c r="E20" s="24" t="str">
        <f t="shared" si="2"/>
        <v>No requerido</v>
      </c>
      <c r="F20" s="24" t="str">
        <f t="shared" si="2"/>
        <v>No requerido</v>
      </c>
      <c r="G20" s="24" t="str">
        <f t="shared" si="2"/>
        <v>No requerido</v>
      </c>
      <c r="H20" s="24" t="str">
        <f t="shared" si="2"/>
        <v>No requerido</v>
      </c>
      <c r="I20" s="24">
        <f t="shared" si="1"/>
        <v>1</v>
      </c>
    </row>
    <row r="21" spans="1:9" x14ac:dyDescent="0.25">
      <c r="A21" s="26" t="s">
        <v>36</v>
      </c>
      <c r="B21" s="26" t="s">
        <v>11</v>
      </c>
      <c r="C21" s="28">
        <v>1</v>
      </c>
      <c r="D21" s="24" t="str">
        <f t="shared" si="3"/>
        <v>No requerido</v>
      </c>
      <c r="E21" s="24" t="str">
        <f t="shared" si="2"/>
        <v>No requerido</v>
      </c>
      <c r="F21" s="24" t="str">
        <f t="shared" si="2"/>
        <v>No requerido</v>
      </c>
      <c r="G21" s="24" t="str">
        <f t="shared" si="2"/>
        <v>No requerido</v>
      </c>
      <c r="H21" s="24" t="str">
        <f t="shared" si="2"/>
        <v>No requerido</v>
      </c>
      <c r="I21" s="24">
        <f t="shared" si="1"/>
        <v>1</v>
      </c>
    </row>
    <row r="22" spans="1:9" ht="15.75" customHeight="1" x14ac:dyDescent="0.25">
      <c r="A22" s="26" t="s">
        <v>39</v>
      </c>
      <c r="B22" s="26" t="s">
        <v>13</v>
      </c>
      <c r="C22" s="28">
        <v>0.95989999999999998</v>
      </c>
      <c r="D22" s="28">
        <v>0.95989999999999998</v>
      </c>
      <c r="E22" s="24" t="str">
        <f t="shared" si="2"/>
        <v>No requerido o no realizado</v>
      </c>
      <c r="F22" s="24" t="str">
        <f t="shared" si="2"/>
        <v>No requerido o no realizado</v>
      </c>
      <c r="G22" s="24" t="str">
        <f t="shared" si="2"/>
        <v>No requerido o no realizado</v>
      </c>
      <c r="H22" s="24" t="str">
        <f t="shared" si="2"/>
        <v>No requerido o no realizado</v>
      </c>
      <c r="I22" s="24">
        <f t="shared" si="1"/>
        <v>0.95989999999999998</v>
      </c>
    </row>
    <row r="23" spans="1:9" ht="15.75" customHeight="1" x14ac:dyDescent="0.25">
      <c r="A23" s="26" t="s">
        <v>85</v>
      </c>
      <c r="B23" s="26" t="s">
        <v>13</v>
      </c>
      <c r="C23" s="28">
        <v>0.61570000000000003</v>
      </c>
      <c r="D23" s="24">
        <v>0.95909999999999995</v>
      </c>
      <c r="E23" s="24" t="str">
        <f t="shared" si="2"/>
        <v>No requerido o no realizado</v>
      </c>
      <c r="F23" s="24" t="str">
        <f t="shared" si="2"/>
        <v>No requerido o no realizado</v>
      </c>
      <c r="G23" s="24" t="str">
        <f t="shared" si="2"/>
        <v>No requerido o no realizado</v>
      </c>
      <c r="H23" s="24" t="str">
        <f t="shared" si="2"/>
        <v>No requerido o no realizado</v>
      </c>
      <c r="I23" s="24">
        <f t="shared" si="1"/>
        <v>0.95909999999999995</v>
      </c>
    </row>
    <row r="24" spans="1:9" ht="15.75" customHeight="1" x14ac:dyDescent="0.25">
      <c r="A24" s="26" t="s">
        <v>27</v>
      </c>
      <c r="B24" s="26" t="s">
        <v>11</v>
      </c>
      <c r="C24" s="28">
        <v>1</v>
      </c>
      <c r="D24" s="24" t="str">
        <f t="shared" si="3"/>
        <v>No requerido</v>
      </c>
      <c r="E24" s="24" t="str">
        <f t="shared" si="2"/>
        <v>No requerido</v>
      </c>
      <c r="F24" s="24" t="str">
        <f t="shared" si="2"/>
        <v>No requerido</v>
      </c>
      <c r="G24" s="24" t="str">
        <f t="shared" si="2"/>
        <v>No requerido</v>
      </c>
      <c r="H24" s="24" t="str">
        <f t="shared" si="2"/>
        <v>No requerido</v>
      </c>
      <c r="I24" s="24">
        <f t="shared" si="1"/>
        <v>1</v>
      </c>
    </row>
    <row r="25" spans="1:9" ht="15.75" customHeight="1" x14ac:dyDescent="0.25">
      <c r="A25" s="26" t="s">
        <v>25</v>
      </c>
      <c r="B25" s="26" t="s">
        <v>11</v>
      </c>
      <c r="C25" s="27">
        <v>1</v>
      </c>
      <c r="D25" s="24" t="str">
        <f t="shared" si="3"/>
        <v>No requerido</v>
      </c>
      <c r="E25" s="24" t="str">
        <f t="shared" si="2"/>
        <v>No requerido</v>
      </c>
      <c r="F25" s="24" t="str">
        <f t="shared" si="2"/>
        <v>No requerido</v>
      </c>
      <c r="G25" s="24" t="str">
        <f t="shared" si="2"/>
        <v>No requerido</v>
      </c>
      <c r="H25" s="24" t="str">
        <f t="shared" si="2"/>
        <v>No requerido</v>
      </c>
      <c r="I25" s="24">
        <f t="shared" si="1"/>
        <v>1</v>
      </c>
    </row>
    <row r="26" spans="1:9" ht="15.75" customHeight="1" x14ac:dyDescent="0.25">
      <c r="A26" s="26" t="s">
        <v>46</v>
      </c>
      <c r="B26" s="26" t="s">
        <v>13</v>
      </c>
      <c r="C26" s="28">
        <v>1</v>
      </c>
      <c r="D26" s="24" t="str">
        <f t="shared" si="3"/>
        <v>No requerido</v>
      </c>
      <c r="E26" s="24" t="str">
        <f t="shared" si="2"/>
        <v>No requerido</v>
      </c>
      <c r="F26" s="24" t="str">
        <f t="shared" si="2"/>
        <v>No requerido</v>
      </c>
      <c r="G26" s="24" t="str">
        <f t="shared" si="2"/>
        <v>No requerido</v>
      </c>
      <c r="H26" s="24" t="str">
        <f t="shared" si="2"/>
        <v>No requerido</v>
      </c>
      <c r="I26" s="24">
        <f t="shared" si="1"/>
        <v>1</v>
      </c>
    </row>
    <row r="27" spans="1:9" ht="15.75" customHeight="1" x14ac:dyDescent="0.25">
      <c r="A27" s="26" t="s">
        <v>80</v>
      </c>
      <c r="B27" s="26" t="s">
        <v>13</v>
      </c>
      <c r="C27" s="36">
        <v>0.80089999999999995</v>
      </c>
      <c r="D27" s="24" t="str">
        <f t="shared" si="3"/>
        <v>No requerido o no realizado</v>
      </c>
      <c r="E27" s="24" t="str">
        <f t="shared" si="2"/>
        <v>No requerido o no realizado</v>
      </c>
      <c r="F27" s="24" t="str">
        <f t="shared" si="2"/>
        <v>No requerido o no realizado</v>
      </c>
      <c r="G27" s="24" t="str">
        <f t="shared" si="2"/>
        <v>No requerido o no realizado</v>
      </c>
      <c r="H27" s="24" t="str">
        <f t="shared" si="2"/>
        <v>No requerido o no realizado</v>
      </c>
      <c r="I27" s="24">
        <f t="shared" si="1"/>
        <v>0.80089999999999995</v>
      </c>
    </row>
    <row r="28" spans="1:9" ht="15.75" customHeight="1" x14ac:dyDescent="0.25">
      <c r="A28" s="26" t="s">
        <v>90</v>
      </c>
      <c r="B28" s="26" t="s">
        <v>13</v>
      </c>
      <c r="C28" s="28">
        <v>0.48359999999999997</v>
      </c>
      <c r="D28" s="24">
        <v>0.71089999999999998</v>
      </c>
      <c r="E28" s="24" t="str">
        <f t="shared" si="2"/>
        <v>No requerido o no realizado</v>
      </c>
      <c r="F28" s="24" t="str">
        <f t="shared" si="2"/>
        <v>No requerido o no realizado</v>
      </c>
      <c r="G28" s="24" t="str">
        <f t="shared" si="2"/>
        <v>No requerido o no realizado</v>
      </c>
      <c r="H28" s="24" t="str">
        <f t="shared" si="2"/>
        <v>No requerido o no realizado</v>
      </c>
      <c r="I28" s="24">
        <f t="shared" si="1"/>
        <v>0.71089999999999998</v>
      </c>
    </row>
    <row r="29" spans="1:9" ht="15.75" customHeight="1" x14ac:dyDescent="0.25">
      <c r="A29" s="26" t="s">
        <v>32</v>
      </c>
      <c r="B29" s="26" t="s">
        <v>13</v>
      </c>
      <c r="C29" s="24">
        <v>0.998</v>
      </c>
      <c r="D29" s="24">
        <v>1</v>
      </c>
      <c r="E29" s="24" t="str">
        <f t="shared" si="2"/>
        <v>No requerido</v>
      </c>
      <c r="F29" s="24" t="str">
        <f t="shared" si="2"/>
        <v>No requerido</v>
      </c>
      <c r="G29" s="24" t="str">
        <f t="shared" si="2"/>
        <v>No requerido</v>
      </c>
      <c r="H29" s="24" t="str">
        <f t="shared" si="2"/>
        <v>No requerido</v>
      </c>
      <c r="I29" s="24">
        <f t="shared" si="1"/>
        <v>1</v>
      </c>
    </row>
    <row r="30" spans="1:9" ht="15.75" customHeight="1" x14ac:dyDescent="0.25">
      <c r="A30" s="26" t="s">
        <v>43</v>
      </c>
      <c r="B30" s="26" t="s">
        <v>13</v>
      </c>
      <c r="C30" s="28">
        <v>0.62339999999999995</v>
      </c>
      <c r="D30" s="24" t="str">
        <f t="shared" ref="D30:D40" si="4">IF(C30=1,"No requerido",IF(C30="No requerido","No requerido","No requerido o no realizado"))</f>
        <v>No requerido o no realizado</v>
      </c>
      <c r="E30" s="24" t="str">
        <f t="shared" si="2"/>
        <v>No requerido o no realizado</v>
      </c>
      <c r="F30" s="24" t="str">
        <f t="shared" si="2"/>
        <v>No requerido o no realizado</v>
      </c>
      <c r="G30" s="24" t="str">
        <f t="shared" si="2"/>
        <v>No requerido o no realizado</v>
      </c>
      <c r="H30" s="24" t="str">
        <f t="shared" si="2"/>
        <v>No requerido o no realizado</v>
      </c>
      <c r="I30" s="24">
        <f t="shared" si="1"/>
        <v>0.62339999999999995</v>
      </c>
    </row>
    <row r="31" spans="1:9" ht="15.75" customHeight="1" x14ac:dyDescent="0.25">
      <c r="A31" s="26" t="s">
        <v>41</v>
      </c>
      <c r="B31" s="26" t="s">
        <v>13</v>
      </c>
      <c r="C31" s="28">
        <v>1</v>
      </c>
      <c r="D31" s="24" t="str">
        <f t="shared" si="4"/>
        <v>No requerido</v>
      </c>
      <c r="E31" s="24" t="str">
        <f t="shared" si="2"/>
        <v>No requerido</v>
      </c>
      <c r="F31" s="24" t="str">
        <f t="shared" si="2"/>
        <v>No requerido</v>
      </c>
      <c r="G31" s="24" t="str">
        <f t="shared" si="2"/>
        <v>No requerido</v>
      </c>
      <c r="H31" s="24" t="str">
        <f t="shared" si="2"/>
        <v>No requerido</v>
      </c>
      <c r="I31" s="24">
        <f t="shared" si="1"/>
        <v>1</v>
      </c>
    </row>
    <row r="32" spans="1:9" ht="15.75" customHeight="1" x14ac:dyDescent="0.25">
      <c r="A32" s="26" t="s">
        <v>91</v>
      </c>
      <c r="B32" s="26" t="s">
        <v>18</v>
      </c>
      <c r="C32" s="28">
        <v>0</v>
      </c>
      <c r="D32" s="24" t="str">
        <f t="shared" si="4"/>
        <v>No requerido o no realizado</v>
      </c>
      <c r="E32" s="24" t="str">
        <f t="shared" si="2"/>
        <v>No requerido o no realizado</v>
      </c>
      <c r="F32" s="24" t="str">
        <f t="shared" si="2"/>
        <v>No requerido o no realizado</v>
      </c>
      <c r="G32" s="24" t="str">
        <f t="shared" si="2"/>
        <v>No requerido o no realizado</v>
      </c>
      <c r="H32" s="24" t="str">
        <f t="shared" si="2"/>
        <v>No requerido o no realizado</v>
      </c>
      <c r="I32" s="24">
        <f t="shared" si="1"/>
        <v>0</v>
      </c>
    </row>
    <row r="33" spans="1:9" ht="15.75" customHeight="1" x14ac:dyDescent="0.25">
      <c r="A33" s="26" t="s">
        <v>73</v>
      </c>
      <c r="B33" s="26" t="s">
        <v>13</v>
      </c>
      <c r="C33" s="27">
        <v>0.74029999999999996</v>
      </c>
      <c r="D33" s="24" t="str">
        <f t="shared" si="4"/>
        <v>No requerido o no realizado</v>
      </c>
      <c r="E33" s="24" t="str">
        <f t="shared" si="2"/>
        <v>No requerido o no realizado</v>
      </c>
      <c r="F33" s="24" t="str">
        <f t="shared" si="2"/>
        <v>No requerido o no realizado</v>
      </c>
      <c r="G33" s="24" t="str">
        <f t="shared" si="2"/>
        <v>No requerido o no realizado</v>
      </c>
      <c r="H33" s="24" t="str">
        <f t="shared" si="2"/>
        <v>No requerido o no realizado</v>
      </c>
      <c r="I33" s="24">
        <f t="shared" si="1"/>
        <v>0.74029999999999996</v>
      </c>
    </row>
    <row r="34" spans="1:9" ht="15.75" customHeight="1" x14ac:dyDescent="0.25">
      <c r="A34" s="26" t="s">
        <v>74</v>
      </c>
      <c r="B34" s="26" t="s">
        <v>18</v>
      </c>
      <c r="C34" s="28">
        <v>0.92200000000000004</v>
      </c>
      <c r="D34" s="24" t="str">
        <f t="shared" si="4"/>
        <v>No requerido o no realizado</v>
      </c>
      <c r="E34" s="24" t="str">
        <f t="shared" si="2"/>
        <v>No requerido o no realizado</v>
      </c>
      <c r="F34" s="24" t="str">
        <f t="shared" si="2"/>
        <v>No requerido o no realizado</v>
      </c>
      <c r="G34" s="24" t="str">
        <f t="shared" si="2"/>
        <v>No requerido o no realizado</v>
      </c>
      <c r="H34" s="24" t="str">
        <f t="shared" si="2"/>
        <v>No requerido o no realizado</v>
      </c>
      <c r="I34" s="24">
        <f t="shared" si="1"/>
        <v>0.92200000000000004</v>
      </c>
    </row>
    <row r="35" spans="1:9" ht="15.75" customHeight="1" x14ac:dyDescent="0.25">
      <c r="A35" s="26" t="s">
        <v>75</v>
      </c>
      <c r="B35" s="26" t="s">
        <v>18</v>
      </c>
      <c r="C35" s="28">
        <v>0.67300000000000004</v>
      </c>
      <c r="D35" s="24" t="str">
        <f t="shared" si="4"/>
        <v>No requerido o no realizado</v>
      </c>
      <c r="E35" s="24" t="str">
        <f t="shared" si="2"/>
        <v>No requerido o no realizado</v>
      </c>
      <c r="F35" s="24" t="str">
        <f t="shared" si="2"/>
        <v>No requerido o no realizado</v>
      </c>
      <c r="G35" s="24" t="str">
        <f t="shared" si="2"/>
        <v>No requerido o no realizado</v>
      </c>
      <c r="H35" s="24" t="str">
        <f t="shared" si="2"/>
        <v>No requerido o no realizado</v>
      </c>
      <c r="I35" s="24">
        <f t="shared" si="1"/>
        <v>0.67300000000000004</v>
      </c>
    </row>
    <row r="36" spans="1:9" ht="15.75" customHeight="1" x14ac:dyDescent="0.25">
      <c r="A36" s="26" t="s">
        <v>96</v>
      </c>
      <c r="B36" s="26" t="s">
        <v>18</v>
      </c>
      <c r="C36" s="27">
        <v>0.42299999999999999</v>
      </c>
      <c r="D36" s="24" t="str">
        <f t="shared" si="4"/>
        <v>No requerido o no realizado</v>
      </c>
      <c r="E36" s="24" t="str">
        <f t="shared" si="2"/>
        <v>No requerido o no realizado</v>
      </c>
      <c r="F36" s="24" t="str">
        <f t="shared" si="2"/>
        <v>No requerido o no realizado</v>
      </c>
      <c r="G36" s="24" t="str">
        <f t="shared" si="2"/>
        <v>No requerido o no realizado</v>
      </c>
      <c r="H36" s="24" t="str">
        <f t="shared" si="2"/>
        <v>No requerido o no realizado</v>
      </c>
      <c r="I36" s="24">
        <f t="shared" si="1"/>
        <v>0.42299999999999999</v>
      </c>
    </row>
    <row r="37" spans="1:9" ht="15.75" customHeight="1" x14ac:dyDescent="0.25">
      <c r="A37" s="26" t="s">
        <v>94</v>
      </c>
      <c r="B37" s="26" t="s">
        <v>18</v>
      </c>
      <c r="C37" s="28">
        <v>0</v>
      </c>
      <c r="D37" s="24" t="str">
        <f t="shared" si="4"/>
        <v>No requerido o no realizado</v>
      </c>
      <c r="E37" s="24" t="str">
        <f t="shared" si="2"/>
        <v>No requerido o no realizado</v>
      </c>
      <c r="F37" s="24" t="str">
        <f t="shared" si="2"/>
        <v>No requerido o no realizado</v>
      </c>
      <c r="G37" s="24" t="str">
        <f t="shared" si="2"/>
        <v>No requerido o no realizado</v>
      </c>
      <c r="H37" s="24" t="str">
        <f t="shared" si="2"/>
        <v>No requerido o no realizado</v>
      </c>
      <c r="I37" s="24">
        <f t="shared" ref="I37:I68" si="5">MAX(C37:H37)</f>
        <v>0</v>
      </c>
    </row>
    <row r="38" spans="1:9" ht="15.75" customHeight="1" x14ac:dyDescent="0.25">
      <c r="A38" s="26" t="s">
        <v>71</v>
      </c>
      <c r="B38" s="26" t="s">
        <v>18</v>
      </c>
      <c r="C38" s="28">
        <v>0.51500000000000001</v>
      </c>
      <c r="D38" s="24" t="str">
        <f t="shared" si="4"/>
        <v>No requerido o no realizado</v>
      </c>
      <c r="E38" s="24" t="str">
        <f t="shared" si="2"/>
        <v>No requerido o no realizado</v>
      </c>
      <c r="F38" s="24" t="str">
        <f t="shared" si="2"/>
        <v>No requerido o no realizado</v>
      </c>
      <c r="G38" s="24" t="str">
        <f t="shared" si="2"/>
        <v>No requerido o no realizado</v>
      </c>
      <c r="H38" s="24" t="str">
        <f t="shared" si="2"/>
        <v>No requerido o no realizado</v>
      </c>
      <c r="I38" s="24">
        <f t="shared" si="5"/>
        <v>0.51500000000000001</v>
      </c>
    </row>
    <row r="39" spans="1:9" ht="15.75" customHeight="1" x14ac:dyDescent="0.25">
      <c r="A39" s="26" t="s">
        <v>93</v>
      </c>
      <c r="B39" s="26" t="s">
        <v>18</v>
      </c>
      <c r="C39" s="28">
        <v>5.0999999999999997E-2</v>
      </c>
      <c r="D39" s="24" t="str">
        <f t="shared" si="4"/>
        <v>No requerido o no realizado</v>
      </c>
      <c r="E39" s="24" t="str">
        <f t="shared" si="2"/>
        <v>No requerido o no realizado</v>
      </c>
      <c r="F39" s="24" t="str">
        <f t="shared" si="2"/>
        <v>No requerido o no realizado</v>
      </c>
      <c r="G39" s="24" t="str">
        <f t="shared" si="2"/>
        <v>No requerido o no realizado</v>
      </c>
      <c r="H39" s="24" t="str">
        <f t="shared" si="2"/>
        <v>No requerido o no realizado</v>
      </c>
      <c r="I39" s="24">
        <f t="shared" si="5"/>
        <v>5.0999999999999997E-2</v>
      </c>
    </row>
    <row r="40" spans="1:9" ht="15.75" customHeight="1" x14ac:dyDescent="0.25">
      <c r="A40" s="26" t="s">
        <v>72</v>
      </c>
      <c r="B40" s="26" t="s">
        <v>18</v>
      </c>
      <c r="C40" s="28">
        <v>0.67900000000000005</v>
      </c>
      <c r="D40" s="24" t="str">
        <f t="shared" si="4"/>
        <v>No requerido o no realizado</v>
      </c>
      <c r="E40" s="24" t="str">
        <f t="shared" si="2"/>
        <v>No requerido o no realizado</v>
      </c>
      <c r="F40" s="24" t="str">
        <f t="shared" si="2"/>
        <v>No requerido o no realizado</v>
      </c>
      <c r="G40" s="24" t="str">
        <f t="shared" si="2"/>
        <v>No requerido o no realizado</v>
      </c>
      <c r="H40" s="24" t="str">
        <f t="shared" si="2"/>
        <v>No requerido o no realizado</v>
      </c>
      <c r="I40" s="24">
        <f t="shared" si="5"/>
        <v>0.67900000000000005</v>
      </c>
    </row>
    <row r="41" spans="1:9" ht="15.75" customHeight="1" x14ac:dyDescent="0.25">
      <c r="A41" s="26" t="s">
        <v>82</v>
      </c>
      <c r="B41" s="26" t="s">
        <v>13</v>
      </c>
      <c r="C41" s="28">
        <v>0.9</v>
      </c>
      <c r="D41" s="24">
        <v>0.94</v>
      </c>
      <c r="E41" s="24" t="str">
        <f t="shared" si="2"/>
        <v>No requerido o no realizado</v>
      </c>
      <c r="F41" s="24" t="str">
        <f t="shared" si="2"/>
        <v>No requerido o no realizado</v>
      </c>
      <c r="G41" s="24" t="str">
        <f t="shared" si="2"/>
        <v>No requerido o no realizado</v>
      </c>
      <c r="H41" s="24" t="str">
        <f t="shared" si="2"/>
        <v>No requerido o no realizado</v>
      </c>
      <c r="I41" s="24">
        <f t="shared" si="5"/>
        <v>0.94</v>
      </c>
    </row>
    <row r="42" spans="1:9" ht="15.75" customHeight="1" x14ac:dyDescent="0.25">
      <c r="A42" s="26" t="s">
        <v>54</v>
      </c>
      <c r="B42" s="26" t="s">
        <v>15</v>
      </c>
      <c r="C42" s="27">
        <v>0.9819</v>
      </c>
      <c r="D42" s="24">
        <v>1</v>
      </c>
      <c r="E42" s="24" t="str">
        <f t="shared" si="2"/>
        <v>No requerido</v>
      </c>
      <c r="F42" s="24" t="str">
        <f t="shared" si="2"/>
        <v>No requerido</v>
      </c>
      <c r="G42" s="24" t="str">
        <f t="shared" si="2"/>
        <v>No requerido</v>
      </c>
      <c r="H42" s="24" t="str">
        <f t="shared" si="2"/>
        <v>No requerido</v>
      </c>
      <c r="I42" s="24">
        <f t="shared" si="5"/>
        <v>1</v>
      </c>
    </row>
    <row r="43" spans="1:9" ht="15.75" customHeight="1" x14ac:dyDescent="0.25">
      <c r="A43" s="26" t="s">
        <v>76</v>
      </c>
      <c r="B43" s="26" t="s">
        <v>15</v>
      </c>
      <c r="C43" s="24">
        <v>0.77080000000000004</v>
      </c>
      <c r="D43" s="24">
        <v>1</v>
      </c>
      <c r="E43" s="24" t="str">
        <f t="shared" si="2"/>
        <v>No requerido</v>
      </c>
      <c r="F43" s="24" t="str">
        <f t="shared" si="2"/>
        <v>No requerido</v>
      </c>
      <c r="G43" s="24" t="str">
        <f t="shared" si="2"/>
        <v>No requerido</v>
      </c>
      <c r="H43" s="24" t="str">
        <f t="shared" si="2"/>
        <v>No requerido</v>
      </c>
      <c r="I43" s="24">
        <f t="shared" si="5"/>
        <v>1</v>
      </c>
    </row>
    <row r="44" spans="1:9" ht="15.75" customHeight="1" x14ac:dyDescent="0.25">
      <c r="A44" s="26" t="s">
        <v>2</v>
      </c>
      <c r="B44" s="26" t="s">
        <v>15</v>
      </c>
      <c r="C44" s="27">
        <v>0.875</v>
      </c>
      <c r="D44" s="24">
        <v>0.99509999999999998</v>
      </c>
      <c r="E44" s="24">
        <v>1</v>
      </c>
      <c r="F44" s="24" t="str">
        <f t="shared" ref="F44:H63" si="6">IF(E44=1,"No requerido",IF(E44="No requerido","No requerido","No requerido o no realizado"))</f>
        <v>No requerido</v>
      </c>
      <c r="G44" s="24" t="str">
        <f t="shared" si="6"/>
        <v>No requerido</v>
      </c>
      <c r="H44" s="24" t="str">
        <f t="shared" si="6"/>
        <v>No requerido</v>
      </c>
      <c r="I44" s="24">
        <f t="shared" si="5"/>
        <v>1</v>
      </c>
    </row>
    <row r="45" spans="1:9" ht="15.75" customHeight="1" x14ac:dyDescent="0.25">
      <c r="A45" s="26" t="s">
        <v>31</v>
      </c>
      <c r="B45" s="26" t="s">
        <v>11</v>
      </c>
      <c r="C45" s="27">
        <v>0.81399999999999995</v>
      </c>
      <c r="D45" s="24">
        <v>0.98199999999999998</v>
      </c>
      <c r="E45" s="24">
        <v>1</v>
      </c>
      <c r="F45" s="24" t="str">
        <f t="shared" si="6"/>
        <v>No requerido</v>
      </c>
      <c r="G45" s="24" t="str">
        <f t="shared" si="6"/>
        <v>No requerido</v>
      </c>
      <c r="H45" s="24" t="str">
        <f t="shared" si="6"/>
        <v>No requerido</v>
      </c>
      <c r="I45" s="24">
        <f t="shared" si="5"/>
        <v>1</v>
      </c>
    </row>
    <row r="46" spans="1:9" ht="15.75" customHeight="1" x14ac:dyDescent="0.25">
      <c r="A46" s="26" t="s">
        <v>69</v>
      </c>
      <c r="B46" s="26" t="s">
        <v>13</v>
      </c>
      <c r="C46" s="28">
        <v>0.45369999999999999</v>
      </c>
      <c r="D46" s="24" t="str">
        <f>IF(C46=1,"No requerido",IF(C46="No requerido","No requerido","No requerido o no realizado"))</f>
        <v>No requerido o no realizado</v>
      </c>
      <c r="E46" s="24" t="str">
        <f>IF(D46=1,"No requerido",IF(D46="No requerido","No requerido","No requerido o no realizado"))</f>
        <v>No requerido o no realizado</v>
      </c>
      <c r="F46" s="24" t="str">
        <f t="shared" si="6"/>
        <v>No requerido o no realizado</v>
      </c>
      <c r="G46" s="24" t="str">
        <f t="shared" si="6"/>
        <v>No requerido o no realizado</v>
      </c>
      <c r="H46" s="24" t="str">
        <f t="shared" si="6"/>
        <v>No requerido o no realizado</v>
      </c>
      <c r="I46" s="24">
        <f t="shared" si="5"/>
        <v>0.45369999999999999</v>
      </c>
    </row>
    <row r="47" spans="1:9" ht="15.75" customHeight="1" x14ac:dyDescent="0.25">
      <c r="A47" s="26" t="s">
        <v>49</v>
      </c>
      <c r="B47" s="26" t="s">
        <v>13</v>
      </c>
      <c r="C47" s="27">
        <v>0.97729999999999995</v>
      </c>
      <c r="D47" s="24">
        <v>1</v>
      </c>
      <c r="E47" s="24" t="str">
        <f t="shared" ref="E47:E77" si="7">IF(D47=1,"No requerido",IF(D47="No requerido","No requerido","No requerido o no realizado"))</f>
        <v>No requerido</v>
      </c>
      <c r="F47" s="24" t="str">
        <f t="shared" si="6"/>
        <v>No requerido</v>
      </c>
      <c r="G47" s="24" t="str">
        <f t="shared" si="6"/>
        <v>No requerido</v>
      </c>
      <c r="H47" s="24" t="str">
        <f t="shared" si="6"/>
        <v>No requerido</v>
      </c>
      <c r="I47" s="24">
        <f t="shared" si="5"/>
        <v>1</v>
      </c>
    </row>
    <row r="48" spans="1:9" ht="15.75" customHeight="1" x14ac:dyDescent="0.25">
      <c r="A48" s="26" t="s">
        <v>66</v>
      </c>
      <c r="B48" s="26" t="s">
        <v>13</v>
      </c>
      <c r="C48" s="28">
        <v>0.96230000000000004</v>
      </c>
      <c r="D48" s="24" t="str">
        <f>IF(C48=1,"No requerido",IF(C48="No requerido","No requerido","No requerido o no realizado"))</f>
        <v>No requerido o no realizado</v>
      </c>
      <c r="E48" s="24" t="str">
        <f t="shared" si="7"/>
        <v>No requerido o no realizado</v>
      </c>
      <c r="F48" s="24" t="str">
        <f t="shared" si="6"/>
        <v>No requerido o no realizado</v>
      </c>
      <c r="G48" s="24" t="str">
        <f t="shared" si="6"/>
        <v>No requerido o no realizado</v>
      </c>
      <c r="H48" s="24" t="str">
        <f t="shared" si="6"/>
        <v>No requerido o no realizado</v>
      </c>
      <c r="I48" s="24">
        <f t="shared" si="5"/>
        <v>0.96230000000000004</v>
      </c>
    </row>
    <row r="49" spans="1:9" ht="15.75" customHeight="1" x14ac:dyDescent="0.25">
      <c r="A49" s="26" t="s">
        <v>47</v>
      </c>
      <c r="B49" s="26" t="s">
        <v>13</v>
      </c>
      <c r="C49" s="28">
        <v>0.95750000000000002</v>
      </c>
      <c r="D49" s="28">
        <v>0.95750000000000002</v>
      </c>
      <c r="E49" s="24" t="str">
        <f t="shared" si="7"/>
        <v>No requerido o no realizado</v>
      </c>
      <c r="F49" s="24" t="str">
        <f t="shared" si="6"/>
        <v>No requerido o no realizado</v>
      </c>
      <c r="G49" s="24" t="str">
        <f t="shared" si="6"/>
        <v>No requerido o no realizado</v>
      </c>
      <c r="H49" s="24" t="str">
        <f t="shared" si="6"/>
        <v>No requerido o no realizado</v>
      </c>
      <c r="I49" s="24">
        <f t="shared" si="5"/>
        <v>0.95750000000000002</v>
      </c>
    </row>
    <row r="50" spans="1:9" ht="15.75" customHeight="1" x14ac:dyDescent="0.25">
      <c r="A50" s="26" t="s">
        <v>50</v>
      </c>
      <c r="B50" s="26" t="s">
        <v>13</v>
      </c>
      <c r="C50" s="28">
        <v>0.89039999999999997</v>
      </c>
      <c r="D50" s="24" t="str">
        <f t="shared" ref="D50:D65" si="8">IF(C50=1,"No requerido",IF(C50="No requerido","No requerido","No requerido o no realizado"))</f>
        <v>No requerido o no realizado</v>
      </c>
      <c r="E50" s="24" t="str">
        <f t="shared" si="7"/>
        <v>No requerido o no realizado</v>
      </c>
      <c r="F50" s="24" t="str">
        <f t="shared" si="6"/>
        <v>No requerido o no realizado</v>
      </c>
      <c r="G50" s="24" t="str">
        <f t="shared" si="6"/>
        <v>No requerido o no realizado</v>
      </c>
      <c r="H50" s="24" t="str">
        <f t="shared" si="6"/>
        <v>No requerido o no realizado</v>
      </c>
      <c r="I50" s="24">
        <f t="shared" si="5"/>
        <v>0.89039999999999997</v>
      </c>
    </row>
    <row r="51" spans="1:9" ht="15.75" customHeight="1" x14ac:dyDescent="0.25">
      <c r="A51" s="26" t="s">
        <v>77</v>
      </c>
      <c r="B51" s="26" t="s">
        <v>13</v>
      </c>
      <c r="C51" s="28">
        <v>0.94550000000000001</v>
      </c>
      <c r="D51" s="24">
        <v>1</v>
      </c>
      <c r="E51" s="24" t="str">
        <f t="shared" si="7"/>
        <v>No requerido</v>
      </c>
      <c r="F51" s="24" t="str">
        <f t="shared" si="6"/>
        <v>No requerido</v>
      </c>
      <c r="G51" s="24" t="str">
        <f t="shared" si="6"/>
        <v>No requerido</v>
      </c>
      <c r="H51" s="24" t="str">
        <f t="shared" si="6"/>
        <v>No requerido</v>
      </c>
      <c r="I51" s="24">
        <f t="shared" si="5"/>
        <v>1</v>
      </c>
    </row>
    <row r="52" spans="1:9" ht="15.75" customHeight="1" x14ac:dyDescent="0.25">
      <c r="A52" s="26" t="s">
        <v>33</v>
      </c>
      <c r="B52" s="26" t="s">
        <v>13</v>
      </c>
      <c r="C52" s="27">
        <v>0.87880000000000003</v>
      </c>
      <c r="D52" s="24">
        <v>1</v>
      </c>
      <c r="E52" s="24" t="str">
        <f t="shared" si="7"/>
        <v>No requerido</v>
      </c>
      <c r="F52" s="24" t="str">
        <f t="shared" si="6"/>
        <v>No requerido</v>
      </c>
      <c r="G52" s="24" t="str">
        <f t="shared" si="6"/>
        <v>No requerido</v>
      </c>
      <c r="H52" s="24" t="str">
        <f t="shared" si="6"/>
        <v>No requerido</v>
      </c>
      <c r="I52" s="24">
        <f t="shared" si="5"/>
        <v>1</v>
      </c>
    </row>
    <row r="53" spans="1:9" ht="15.75" customHeight="1" x14ac:dyDescent="0.25">
      <c r="A53" s="26" t="s">
        <v>57</v>
      </c>
      <c r="B53" s="26" t="s">
        <v>13</v>
      </c>
      <c r="C53" s="28">
        <v>0.98350000000000004</v>
      </c>
      <c r="D53" s="24" t="str">
        <f t="shared" si="8"/>
        <v>No requerido o no realizado</v>
      </c>
      <c r="E53" s="24" t="str">
        <f t="shared" si="7"/>
        <v>No requerido o no realizado</v>
      </c>
      <c r="F53" s="24" t="str">
        <f t="shared" si="6"/>
        <v>No requerido o no realizado</v>
      </c>
      <c r="G53" s="24" t="str">
        <f t="shared" si="6"/>
        <v>No requerido o no realizado</v>
      </c>
      <c r="H53" s="24" t="str">
        <f t="shared" si="6"/>
        <v>No requerido o no realizado</v>
      </c>
      <c r="I53" s="24">
        <f t="shared" si="5"/>
        <v>0.98350000000000004</v>
      </c>
    </row>
    <row r="54" spans="1:9" ht="15.75" customHeight="1" x14ac:dyDescent="0.25">
      <c r="A54" s="26" t="s">
        <v>89</v>
      </c>
      <c r="B54" s="26" t="s">
        <v>13</v>
      </c>
      <c r="C54" s="28">
        <v>0.95089999999999997</v>
      </c>
      <c r="D54" s="24">
        <v>1</v>
      </c>
      <c r="E54" s="24" t="str">
        <f t="shared" si="7"/>
        <v>No requerido</v>
      </c>
      <c r="F54" s="24" t="str">
        <f t="shared" si="6"/>
        <v>No requerido</v>
      </c>
      <c r="G54" s="24" t="str">
        <f t="shared" si="6"/>
        <v>No requerido</v>
      </c>
      <c r="H54" s="24" t="str">
        <f t="shared" si="6"/>
        <v>No requerido</v>
      </c>
      <c r="I54" s="24">
        <f t="shared" si="5"/>
        <v>1</v>
      </c>
    </row>
    <row r="55" spans="1:9" ht="15.75" customHeight="1" x14ac:dyDescent="0.25">
      <c r="A55" s="26" t="s">
        <v>87</v>
      </c>
      <c r="B55" s="26" t="s">
        <v>13</v>
      </c>
      <c r="C55" s="27">
        <v>0.60570000000000002</v>
      </c>
      <c r="D55" s="24" t="str">
        <f t="shared" si="8"/>
        <v>No requerido o no realizado</v>
      </c>
      <c r="E55" s="24" t="str">
        <f t="shared" si="7"/>
        <v>No requerido o no realizado</v>
      </c>
      <c r="F55" s="24" t="str">
        <f t="shared" si="6"/>
        <v>No requerido o no realizado</v>
      </c>
      <c r="G55" s="24" t="str">
        <f t="shared" si="6"/>
        <v>No requerido o no realizado</v>
      </c>
      <c r="H55" s="24" t="str">
        <f t="shared" si="6"/>
        <v>No requerido o no realizado</v>
      </c>
      <c r="I55" s="24">
        <f t="shared" si="5"/>
        <v>0.60570000000000002</v>
      </c>
    </row>
    <row r="56" spans="1:9" ht="15.75" customHeight="1" x14ac:dyDescent="0.25">
      <c r="A56" s="26" t="s">
        <v>92</v>
      </c>
      <c r="B56" s="26" t="s">
        <v>13</v>
      </c>
      <c r="C56" s="28">
        <v>0.69089999999999996</v>
      </c>
      <c r="D56" s="24">
        <v>0.79090000000000005</v>
      </c>
      <c r="E56" s="24" t="str">
        <f t="shared" si="7"/>
        <v>No requerido o no realizado</v>
      </c>
      <c r="F56" s="24" t="str">
        <f t="shared" si="6"/>
        <v>No requerido o no realizado</v>
      </c>
      <c r="G56" s="24" t="str">
        <f t="shared" si="6"/>
        <v>No requerido o no realizado</v>
      </c>
      <c r="H56" s="24" t="str">
        <f t="shared" si="6"/>
        <v>No requerido o no realizado</v>
      </c>
      <c r="I56" s="24">
        <f t="shared" si="5"/>
        <v>0.79090000000000005</v>
      </c>
    </row>
    <row r="57" spans="1:9" ht="15.75" customHeight="1" x14ac:dyDescent="0.25">
      <c r="A57" s="26" t="s">
        <v>79</v>
      </c>
      <c r="B57" s="26" t="s">
        <v>13</v>
      </c>
      <c r="C57" s="28">
        <v>0.87739999999999996</v>
      </c>
      <c r="D57" s="24">
        <v>0.97170000000000001</v>
      </c>
      <c r="E57" s="24" t="str">
        <f t="shared" si="7"/>
        <v>No requerido o no realizado</v>
      </c>
      <c r="F57" s="24" t="str">
        <f t="shared" si="6"/>
        <v>No requerido o no realizado</v>
      </c>
      <c r="G57" s="24" t="str">
        <f t="shared" si="6"/>
        <v>No requerido o no realizado</v>
      </c>
      <c r="H57" s="24" t="str">
        <f t="shared" si="6"/>
        <v>No requerido o no realizado</v>
      </c>
      <c r="I57" s="24">
        <f t="shared" si="5"/>
        <v>0.97170000000000001</v>
      </c>
    </row>
    <row r="58" spans="1:9" ht="15.75" customHeight="1" x14ac:dyDescent="0.25">
      <c r="A58" s="26" t="s">
        <v>58</v>
      </c>
      <c r="B58" s="26" t="s">
        <v>13</v>
      </c>
      <c r="C58" s="28">
        <v>1</v>
      </c>
      <c r="D58" s="24" t="str">
        <f t="shared" si="8"/>
        <v>No requerido</v>
      </c>
      <c r="E58" s="24" t="str">
        <f t="shared" si="7"/>
        <v>No requerido</v>
      </c>
      <c r="F58" s="24" t="str">
        <f t="shared" si="6"/>
        <v>No requerido</v>
      </c>
      <c r="G58" s="24" t="str">
        <f t="shared" si="6"/>
        <v>No requerido</v>
      </c>
      <c r="H58" s="24" t="str">
        <f t="shared" si="6"/>
        <v>No requerido</v>
      </c>
      <c r="I58" s="24">
        <f t="shared" si="5"/>
        <v>1</v>
      </c>
    </row>
    <row r="59" spans="1:9" ht="15.75" customHeight="1" x14ac:dyDescent="0.25">
      <c r="A59" s="26" t="s">
        <v>83</v>
      </c>
      <c r="B59" s="26" t="s">
        <v>13</v>
      </c>
      <c r="C59" s="28">
        <v>0.69179999999999997</v>
      </c>
      <c r="D59" s="24" t="str">
        <f t="shared" si="8"/>
        <v>No requerido o no realizado</v>
      </c>
      <c r="E59" s="24" t="str">
        <f t="shared" si="7"/>
        <v>No requerido o no realizado</v>
      </c>
      <c r="F59" s="24" t="str">
        <f t="shared" si="6"/>
        <v>No requerido o no realizado</v>
      </c>
      <c r="G59" s="24" t="str">
        <f t="shared" si="6"/>
        <v>No requerido o no realizado</v>
      </c>
      <c r="H59" s="24" t="str">
        <f t="shared" si="6"/>
        <v>No requerido o no realizado</v>
      </c>
      <c r="I59" s="24">
        <f t="shared" si="5"/>
        <v>0.69179999999999997</v>
      </c>
    </row>
    <row r="60" spans="1:9" ht="15.75" customHeight="1" x14ac:dyDescent="0.25">
      <c r="A60" s="26" t="s">
        <v>34</v>
      </c>
      <c r="B60" s="26" t="s">
        <v>13</v>
      </c>
      <c r="C60" s="27">
        <v>1</v>
      </c>
      <c r="D60" s="24" t="str">
        <f t="shared" si="8"/>
        <v>No requerido</v>
      </c>
      <c r="E60" s="24" t="str">
        <f t="shared" si="7"/>
        <v>No requerido</v>
      </c>
      <c r="F60" s="24" t="str">
        <f t="shared" si="6"/>
        <v>No requerido</v>
      </c>
      <c r="G60" s="24" t="str">
        <f t="shared" si="6"/>
        <v>No requerido</v>
      </c>
      <c r="H60" s="24" t="str">
        <f t="shared" si="6"/>
        <v>No requerido</v>
      </c>
      <c r="I60" s="24">
        <f t="shared" si="5"/>
        <v>1</v>
      </c>
    </row>
    <row r="61" spans="1:9" ht="15.75" customHeight="1" x14ac:dyDescent="0.25">
      <c r="A61" s="26" t="s">
        <v>40</v>
      </c>
      <c r="B61" s="26" t="s">
        <v>12</v>
      </c>
      <c r="C61" s="28">
        <v>9.0899999999999995E-2</v>
      </c>
      <c r="D61" s="24" t="str">
        <f t="shared" si="8"/>
        <v>No requerido o no realizado</v>
      </c>
      <c r="E61" s="24" t="str">
        <f t="shared" si="7"/>
        <v>No requerido o no realizado</v>
      </c>
      <c r="F61" s="24" t="str">
        <f t="shared" si="6"/>
        <v>No requerido o no realizado</v>
      </c>
      <c r="G61" s="24" t="str">
        <f t="shared" si="6"/>
        <v>No requerido o no realizado</v>
      </c>
      <c r="H61" s="24" t="str">
        <f t="shared" si="6"/>
        <v>No requerido o no realizado</v>
      </c>
      <c r="I61" s="24">
        <f t="shared" si="5"/>
        <v>9.0899999999999995E-2</v>
      </c>
    </row>
    <row r="62" spans="1:9" ht="15.75" customHeight="1" x14ac:dyDescent="0.25">
      <c r="A62" s="26" t="s">
        <v>28</v>
      </c>
      <c r="B62" s="26" t="s">
        <v>12</v>
      </c>
      <c r="C62" s="28">
        <v>0.81799999999999995</v>
      </c>
      <c r="D62" s="24" t="str">
        <f t="shared" si="8"/>
        <v>No requerido o no realizado</v>
      </c>
      <c r="E62" s="24" t="str">
        <f t="shared" si="7"/>
        <v>No requerido o no realizado</v>
      </c>
      <c r="F62" s="24" t="str">
        <f t="shared" si="6"/>
        <v>No requerido o no realizado</v>
      </c>
      <c r="G62" s="24" t="str">
        <f t="shared" si="6"/>
        <v>No requerido o no realizado</v>
      </c>
      <c r="H62" s="24" t="str">
        <f t="shared" si="6"/>
        <v>No requerido o no realizado</v>
      </c>
      <c r="I62" s="24">
        <f t="shared" si="5"/>
        <v>0.81799999999999995</v>
      </c>
    </row>
    <row r="63" spans="1:9" ht="15.75" customHeight="1" x14ac:dyDescent="0.25">
      <c r="A63" s="26" t="s">
        <v>55</v>
      </c>
      <c r="B63" s="26" t="s">
        <v>16</v>
      </c>
      <c r="C63" s="28">
        <v>1</v>
      </c>
      <c r="D63" s="24" t="str">
        <f t="shared" si="8"/>
        <v>No requerido</v>
      </c>
      <c r="E63" s="24" t="str">
        <f t="shared" si="7"/>
        <v>No requerido</v>
      </c>
      <c r="F63" s="24" t="str">
        <f t="shared" si="6"/>
        <v>No requerido</v>
      </c>
      <c r="G63" s="24" t="str">
        <f t="shared" si="6"/>
        <v>No requerido</v>
      </c>
      <c r="H63" s="24" t="str">
        <f t="shared" si="6"/>
        <v>No requerido</v>
      </c>
      <c r="I63" s="24">
        <f t="shared" si="5"/>
        <v>1</v>
      </c>
    </row>
    <row r="64" spans="1:9" ht="15.75" customHeight="1" x14ac:dyDescent="0.25">
      <c r="A64" s="26" t="s">
        <v>42</v>
      </c>
      <c r="B64" s="26" t="s">
        <v>14</v>
      </c>
      <c r="C64" s="28">
        <v>1</v>
      </c>
      <c r="D64" s="24" t="str">
        <f t="shared" si="8"/>
        <v>No requerido</v>
      </c>
      <c r="E64" s="24" t="str">
        <f t="shared" si="7"/>
        <v>No requerido</v>
      </c>
      <c r="F64" s="24" t="str">
        <f t="shared" ref="F64:H77" si="9">IF(E64=1,"No requerido",IF(E64="No requerido","No requerido","No requerido o no realizado"))</f>
        <v>No requerido</v>
      </c>
      <c r="G64" s="24" t="str">
        <f t="shared" si="9"/>
        <v>No requerido</v>
      </c>
      <c r="H64" s="24" t="str">
        <f t="shared" si="9"/>
        <v>No requerido</v>
      </c>
      <c r="I64" s="24">
        <f t="shared" si="5"/>
        <v>1</v>
      </c>
    </row>
    <row r="65" spans="1:9" ht="15.75" customHeight="1" x14ac:dyDescent="0.25">
      <c r="A65" s="26" t="s">
        <v>88</v>
      </c>
      <c r="B65" s="26" t="s">
        <v>16</v>
      </c>
      <c r="C65" s="28">
        <v>0.96699999999999997</v>
      </c>
      <c r="D65" s="24" t="str">
        <f t="shared" si="8"/>
        <v>No requerido o no realizado</v>
      </c>
      <c r="E65" s="24" t="str">
        <f t="shared" si="7"/>
        <v>No requerido o no realizado</v>
      </c>
      <c r="F65" s="24" t="str">
        <f t="shared" si="9"/>
        <v>No requerido o no realizado</v>
      </c>
      <c r="G65" s="24" t="str">
        <f t="shared" si="9"/>
        <v>No requerido o no realizado</v>
      </c>
      <c r="H65" s="24" t="str">
        <f t="shared" si="9"/>
        <v>No requerido o no realizado</v>
      </c>
      <c r="I65" s="24">
        <f t="shared" si="5"/>
        <v>0.96699999999999997</v>
      </c>
    </row>
    <row r="66" spans="1:9" ht="15.75" customHeight="1" x14ac:dyDescent="0.25">
      <c r="A66" s="26" t="s">
        <v>63</v>
      </c>
      <c r="B66" s="26" t="s">
        <v>13</v>
      </c>
      <c r="C66" s="28">
        <v>0.96230000000000004</v>
      </c>
      <c r="D66" s="24">
        <v>1</v>
      </c>
      <c r="E66" s="24" t="str">
        <f t="shared" si="7"/>
        <v>No requerido</v>
      </c>
      <c r="F66" s="24" t="str">
        <f t="shared" si="9"/>
        <v>No requerido</v>
      </c>
      <c r="G66" s="24" t="str">
        <f t="shared" si="9"/>
        <v>No requerido</v>
      </c>
      <c r="H66" s="24" t="str">
        <f t="shared" si="9"/>
        <v>No requerido</v>
      </c>
      <c r="I66" s="24">
        <f t="shared" si="5"/>
        <v>1</v>
      </c>
    </row>
    <row r="67" spans="1:9" ht="15.75" customHeight="1" x14ac:dyDescent="0.25">
      <c r="A67" s="26" t="s">
        <v>64</v>
      </c>
      <c r="B67" s="26" t="s">
        <v>13</v>
      </c>
      <c r="C67" s="28">
        <v>0.97270000000000001</v>
      </c>
      <c r="D67" s="24">
        <v>0.97699999999999998</v>
      </c>
      <c r="E67" s="24" t="str">
        <f t="shared" si="7"/>
        <v>No requerido o no realizado</v>
      </c>
      <c r="F67" s="24" t="str">
        <f t="shared" si="9"/>
        <v>No requerido o no realizado</v>
      </c>
      <c r="G67" s="24" t="str">
        <f t="shared" si="9"/>
        <v>No requerido o no realizado</v>
      </c>
      <c r="H67" s="24" t="str">
        <f t="shared" si="9"/>
        <v>No requerido o no realizado</v>
      </c>
      <c r="I67" s="24">
        <f t="shared" si="5"/>
        <v>0.97699999999999998</v>
      </c>
    </row>
    <row r="68" spans="1:9" ht="15.75" customHeight="1" x14ac:dyDescent="0.25">
      <c r="A68" s="26" t="s">
        <v>65</v>
      </c>
      <c r="B68" s="26" t="s">
        <v>13</v>
      </c>
      <c r="C68" s="28">
        <v>0.72119999999999995</v>
      </c>
      <c r="D68" s="24" t="str">
        <f>IF(C68=1,"No requerido",IF(C68="No requerido","No requerido","No requerido o no realizado"))</f>
        <v>No requerido o no realizado</v>
      </c>
      <c r="E68" s="24" t="str">
        <f t="shared" si="7"/>
        <v>No requerido o no realizado</v>
      </c>
      <c r="F68" s="24" t="str">
        <f t="shared" si="9"/>
        <v>No requerido o no realizado</v>
      </c>
      <c r="G68" s="24" t="str">
        <f t="shared" si="9"/>
        <v>No requerido o no realizado</v>
      </c>
      <c r="H68" s="24" t="str">
        <f t="shared" si="9"/>
        <v>No requerido o no realizado</v>
      </c>
      <c r="I68" s="24">
        <f t="shared" si="5"/>
        <v>0.72119999999999995</v>
      </c>
    </row>
    <row r="69" spans="1:9" ht="15.75" customHeight="1" x14ac:dyDescent="0.25">
      <c r="A69" s="26" t="s">
        <v>26</v>
      </c>
      <c r="B69" s="26" t="s">
        <v>11</v>
      </c>
      <c r="C69" s="27">
        <v>0.97699999999999998</v>
      </c>
      <c r="D69" s="24">
        <v>1</v>
      </c>
      <c r="E69" s="24" t="str">
        <f t="shared" si="7"/>
        <v>No requerido</v>
      </c>
      <c r="F69" s="24" t="str">
        <f t="shared" si="9"/>
        <v>No requerido</v>
      </c>
      <c r="G69" s="24" t="str">
        <f t="shared" si="9"/>
        <v>No requerido</v>
      </c>
      <c r="H69" s="24" t="str">
        <f t="shared" si="9"/>
        <v>No requerido</v>
      </c>
      <c r="I69" s="24">
        <f t="shared" ref="I69:I77" si="10">MAX(C69:H69)</f>
        <v>1</v>
      </c>
    </row>
    <row r="70" spans="1:9" ht="15.75" customHeight="1" x14ac:dyDescent="0.25">
      <c r="A70" s="26" t="s">
        <v>30</v>
      </c>
      <c r="B70" s="26" t="s">
        <v>11</v>
      </c>
      <c r="C70" s="28">
        <v>0.96899999999999997</v>
      </c>
      <c r="D70" s="24">
        <v>1</v>
      </c>
      <c r="E70" s="24" t="str">
        <f t="shared" si="7"/>
        <v>No requerido</v>
      </c>
      <c r="F70" s="24" t="str">
        <f t="shared" si="9"/>
        <v>No requerido</v>
      </c>
      <c r="G70" s="24" t="str">
        <f t="shared" si="9"/>
        <v>No requerido</v>
      </c>
      <c r="H70" s="24" t="str">
        <f t="shared" si="9"/>
        <v>No requerido</v>
      </c>
      <c r="I70" s="24">
        <f t="shared" si="10"/>
        <v>1</v>
      </c>
    </row>
    <row r="71" spans="1:9" ht="15.75" customHeight="1" x14ac:dyDescent="0.25">
      <c r="A71" s="26" t="s">
        <v>29</v>
      </c>
      <c r="B71" s="26" t="s">
        <v>11</v>
      </c>
      <c r="C71" s="28">
        <v>1</v>
      </c>
      <c r="D71" s="24" t="str">
        <f>IF(C71=1,"No requerido",IF(C71="No requerido","No requerido","No requerido o no realizado"))</f>
        <v>No requerido</v>
      </c>
      <c r="E71" s="24" t="str">
        <f t="shared" si="7"/>
        <v>No requerido</v>
      </c>
      <c r="F71" s="24" t="str">
        <f t="shared" si="9"/>
        <v>No requerido</v>
      </c>
      <c r="G71" s="24" t="str">
        <f t="shared" si="9"/>
        <v>No requerido</v>
      </c>
      <c r="H71" s="24" t="str">
        <f t="shared" si="9"/>
        <v>No requerido</v>
      </c>
      <c r="I71" s="24">
        <f t="shared" si="10"/>
        <v>1</v>
      </c>
    </row>
    <row r="72" spans="1:9" ht="15.75" customHeight="1" x14ac:dyDescent="0.25">
      <c r="A72" s="26" t="s">
        <v>68</v>
      </c>
      <c r="B72" s="26" t="s">
        <v>13</v>
      </c>
      <c r="C72" s="28">
        <v>0.90610000000000002</v>
      </c>
      <c r="D72" s="24">
        <v>0.94699999999999995</v>
      </c>
      <c r="E72" s="24" t="str">
        <f t="shared" si="7"/>
        <v>No requerido o no realizado</v>
      </c>
      <c r="F72" s="24" t="str">
        <f t="shared" si="9"/>
        <v>No requerido o no realizado</v>
      </c>
      <c r="G72" s="24" t="str">
        <f t="shared" si="9"/>
        <v>No requerido o no realizado</v>
      </c>
      <c r="H72" s="24" t="str">
        <f t="shared" si="9"/>
        <v>No requerido o no realizado</v>
      </c>
      <c r="I72" s="24">
        <f t="shared" si="10"/>
        <v>0.94699999999999995</v>
      </c>
    </row>
    <row r="73" spans="1:9" ht="15.75" customHeight="1" x14ac:dyDescent="0.25">
      <c r="A73" s="26" t="s">
        <v>53</v>
      </c>
      <c r="B73" s="26" t="s">
        <v>13</v>
      </c>
      <c r="C73" s="28">
        <v>0.96460000000000001</v>
      </c>
      <c r="D73" s="24">
        <v>1</v>
      </c>
      <c r="E73" s="24" t="str">
        <f t="shared" si="7"/>
        <v>No requerido</v>
      </c>
      <c r="F73" s="24" t="str">
        <f t="shared" si="9"/>
        <v>No requerido</v>
      </c>
      <c r="G73" s="24" t="str">
        <f t="shared" si="9"/>
        <v>No requerido</v>
      </c>
      <c r="H73" s="24" t="str">
        <f t="shared" si="9"/>
        <v>No requerido</v>
      </c>
      <c r="I73" s="24">
        <f t="shared" si="10"/>
        <v>1</v>
      </c>
    </row>
    <row r="74" spans="1:9" ht="15.75" customHeight="1" x14ac:dyDescent="0.25">
      <c r="A74" s="26" t="s">
        <v>84</v>
      </c>
      <c r="B74" s="26" t="s">
        <v>13</v>
      </c>
      <c r="C74" s="28">
        <v>0.55759999999999998</v>
      </c>
      <c r="D74" s="24">
        <v>0.89090000000000003</v>
      </c>
      <c r="E74" s="24" t="str">
        <f t="shared" si="7"/>
        <v>No requerido o no realizado</v>
      </c>
      <c r="F74" s="24" t="str">
        <f t="shared" si="9"/>
        <v>No requerido o no realizado</v>
      </c>
      <c r="G74" s="24" t="str">
        <f t="shared" si="9"/>
        <v>No requerido o no realizado</v>
      </c>
      <c r="H74" s="24" t="str">
        <f t="shared" si="9"/>
        <v>No requerido o no realizado</v>
      </c>
      <c r="I74" s="24">
        <f t="shared" si="10"/>
        <v>0.89090000000000003</v>
      </c>
    </row>
    <row r="75" spans="1:9" ht="15.75" customHeight="1" x14ac:dyDescent="0.25">
      <c r="A75" s="26" t="s">
        <v>95</v>
      </c>
      <c r="B75" s="26" t="s">
        <v>13</v>
      </c>
      <c r="C75" s="28">
        <v>0.59750000000000003</v>
      </c>
      <c r="D75" s="24" t="str">
        <f>IF(C75=1,"No requerido",IF(C75="No requerido","No requerido","No requerido o no realizado"))</f>
        <v>No requerido o no realizado</v>
      </c>
      <c r="E75" s="24" t="str">
        <f t="shared" si="7"/>
        <v>No requerido o no realizado</v>
      </c>
      <c r="F75" s="24" t="str">
        <f t="shared" si="9"/>
        <v>No requerido o no realizado</v>
      </c>
      <c r="G75" s="24" t="str">
        <f t="shared" si="9"/>
        <v>No requerido o no realizado</v>
      </c>
      <c r="H75" s="24" t="str">
        <f t="shared" si="9"/>
        <v>No requerido o no realizado</v>
      </c>
      <c r="I75" s="24">
        <f t="shared" si="10"/>
        <v>0.59750000000000003</v>
      </c>
    </row>
    <row r="76" spans="1:9" ht="15.75" customHeight="1" x14ac:dyDescent="0.25">
      <c r="A76" s="26" t="s">
        <v>48</v>
      </c>
      <c r="B76" s="26" t="s">
        <v>13</v>
      </c>
      <c r="C76" s="28">
        <v>0.96360000000000001</v>
      </c>
      <c r="D76" s="24">
        <v>1</v>
      </c>
      <c r="E76" s="24" t="str">
        <f t="shared" si="7"/>
        <v>No requerido</v>
      </c>
      <c r="F76" s="24" t="str">
        <f t="shared" si="9"/>
        <v>No requerido</v>
      </c>
      <c r="G76" s="24" t="str">
        <f t="shared" si="9"/>
        <v>No requerido</v>
      </c>
      <c r="H76" s="24" t="str">
        <f t="shared" si="9"/>
        <v>No requerido</v>
      </c>
      <c r="I76" s="24">
        <f t="shared" si="10"/>
        <v>1</v>
      </c>
    </row>
    <row r="77" spans="1:9" ht="15.75" customHeight="1" x14ac:dyDescent="0.25">
      <c r="A77" s="26" t="s">
        <v>59</v>
      </c>
      <c r="B77" s="26" t="s">
        <v>13</v>
      </c>
      <c r="C77" s="28">
        <v>0.93089999999999995</v>
      </c>
      <c r="D77" s="24">
        <v>1</v>
      </c>
      <c r="E77" s="24" t="str">
        <f t="shared" si="7"/>
        <v>No requerido</v>
      </c>
      <c r="F77" s="24" t="str">
        <f t="shared" si="9"/>
        <v>No requerido</v>
      </c>
      <c r="G77" s="24" t="str">
        <f t="shared" si="9"/>
        <v>No requerido</v>
      </c>
      <c r="H77" s="24" t="str">
        <f t="shared" si="9"/>
        <v>No requerido</v>
      </c>
      <c r="I77" s="24">
        <f t="shared" si="10"/>
        <v>1</v>
      </c>
    </row>
    <row r="78" spans="1:9" ht="15.75" customHeight="1" x14ac:dyDescent="0.25">
      <c r="A78" s="23"/>
      <c r="B78" s="23"/>
      <c r="C78" s="24"/>
      <c r="D78" s="24"/>
      <c r="E78" s="24"/>
      <c r="F78" s="24"/>
      <c r="G78" s="24"/>
      <c r="H78" s="24"/>
      <c r="I78" s="27"/>
    </row>
    <row r="79" spans="1:9" ht="15.75" customHeight="1" x14ac:dyDescent="0.2"/>
    <row r="80" spans="1:9" ht="15.75" customHeight="1" x14ac:dyDescent="0.2"/>
    <row r="81" spans="3:3" ht="15.75" customHeight="1" x14ac:dyDescent="0.2"/>
    <row r="82" spans="3:3" ht="15.75" customHeight="1" x14ac:dyDescent="0.2"/>
    <row r="83" spans="3:3" ht="15.75" customHeight="1" x14ac:dyDescent="0.2"/>
    <row r="84" spans="3:3" ht="15.75" customHeight="1" x14ac:dyDescent="0.25">
      <c r="C84" s="27"/>
    </row>
    <row r="85" spans="3:3" ht="15.75" customHeight="1" x14ac:dyDescent="0.25">
      <c r="C85" s="27">
        <f>(COUNT(C5:C77))/73</f>
        <v>1</v>
      </c>
    </row>
    <row r="86" spans="3:3" ht="15.75" customHeight="1" x14ac:dyDescent="0.2"/>
    <row r="87" spans="3:3" ht="15.75" customHeight="1" x14ac:dyDescent="0.2"/>
    <row r="88" spans="3:3" ht="15.75" customHeight="1" x14ac:dyDescent="0.2"/>
    <row r="89" spans="3:3" ht="15.75" customHeight="1" x14ac:dyDescent="0.2"/>
    <row r="90" spans="3:3" ht="15.75" customHeight="1" x14ac:dyDescent="0.2"/>
    <row r="91" spans="3:3" ht="15.75" customHeight="1" x14ac:dyDescent="0.2"/>
    <row r="92" spans="3:3" ht="15.75" customHeight="1" x14ac:dyDescent="0.2"/>
    <row r="93" spans="3:3" ht="15.75" customHeight="1" x14ac:dyDescent="0.2"/>
    <row r="94" spans="3:3" ht="15.75" customHeight="1" x14ac:dyDescent="0.2"/>
    <row r="95" spans="3:3" ht="15.75" customHeight="1" x14ac:dyDescent="0.2"/>
    <row r="96" spans="3:3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</sheetData>
  <autoFilter ref="A4:I77" xr:uid="{00000000-0009-0000-0000-000002000000}">
    <sortState xmlns:xlrd2="http://schemas.microsoft.com/office/spreadsheetml/2017/richdata2" ref="A5:I77">
      <sortCondition ref="A4:A77"/>
    </sortState>
  </autoFilter>
  <pageMargins left="0.7" right="0.7" top="0.75" bottom="0.75" header="0" footer="0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CF19B8-3577-4578-9482-13BB235BA603}">
  <dimension ref="A1:I1001"/>
  <sheetViews>
    <sheetView workbookViewId="0">
      <selection activeCell="A7" sqref="A7"/>
    </sheetView>
  </sheetViews>
  <sheetFormatPr baseColWidth="10" defaultColWidth="12.625" defaultRowHeight="14.25" x14ac:dyDescent="0.2"/>
  <cols>
    <col min="1" max="1" width="28.25" customWidth="1"/>
    <col min="2" max="2" width="13.5" customWidth="1"/>
    <col min="3" max="3" width="11.625" customWidth="1"/>
    <col min="4" max="4" width="12" customWidth="1"/>
    <col min="5" max="5" width="12.875" customWidth="1"/>
    <col min="6" max="6" width="13.875" customWidth="1"/>
    <col min="7" max="7" width="12.75" customWidth="1"/>
    <col min="9" max="26" width="8" customWidth="1"/>
  </cols>
  <sheetData>
    <row r="1" spans="1:9" x14ac:dyDescent="0.2">
      <c r="A1" s="39" t="s">
        <v>121</v>
      </c>
    </row>
    <row r="2" spans="1:9" ht="15" x14ac:dyDescent="0.25">
      <c r="A2" s="23" t="s">
        <v>19</v>
      </c>
      <c r="C2" s="24">
        <f>AVERAGE(I5:I77)</f>
        <v>0.71243472222222204</v>
      </c>
      <c r="D2" s="25" t="s">
        <v>20</v>
      </c>
      <c r="E2" s="25" t="s">
        <v>20</v>
      </c>
      <c r="F2" s="25" t="s">
        <v>20</v>
      </c>
      <c r="G2" s="25" t="s">
        <v>20</v>
      </c>
      <c r="H2" s="25" t="s">
        <v>20</v>
      </c>
      <c r="I2" s="25">
        <f>C2</f>
        <v>0.71243472222222204</v>
      </c>
    </row>
    <row r="4" spans="1:9" ht="15" x14ac:dyDescent="0.25">
      <c r="A4" s="26" t="s">
        <v>21</v>
      </c>
      <c r="B4" s="26" t="s">
        <v>22</v>
      </c>
      <c r="C4" s="23" t="s">
        <v>3</v>
      </c>
      <c r="D4" s="23" t="s">
        <v>4</v>
      </c>
      <c r="E4" s="23" t="s">
        <v>5</v>
      </c>
      <c r="F4" s="23" t="s">
        <v>6</v>
      </c>
      <c r="G4" s="23" t="s">
        <v>23</v>
      </c>
      <c r="H4" s="23" t="s">
        <v>24</v>
      </c>
      <c r="I4" s="23" t="s">
        <v>7</v>
      </c>
    </row>
    <row r="5" spans="1:9" ht="15" x14ac:dyDescent="0.25">
      <c r="A5" s="26" t="s">
        <v>71</v>
      </c>
      <c r="B5" s="26" t="s">
        <v>18</v>
      </c>
      <c r="C5" s="27" t="s">
        <v>110</v>
      </c>
      <c r="D5" s="24" t="str">
        <f t="shared" ref="D5:H14" si="0">IF(C5=1,"No requerido",IF(C5="No requerido","No requerido","No requerido o no realizado"))</f>
        <v>No requerido o no realizado</v>
      </c>
      <c r="E5" s="24" t="str">
        <f t="shared" si="0"/>
        <v>No requerido o no realizado</v>
      </c>
      <c r="F5" s="24" t="str">
        <f t="shared" si="0"/>
        <v>No requerido o no realizado</v>
      </c>
      <c r="G5" s="24" t="str">
        <f t="shared" si="0"/>
        <v>No requerido o no realizado</v>
      </c>
      <c r="H5" s="24" t="str">
        <f t="shared" si="0"/>
        <v>No requerido o no realizado</v>
      </c>
      <c r="I5" s="27" t="s">
        <v>110</v>
      </c>
    </row>
    <row r="6" spans="1:9" ht="15" x14ac:dyDescent="0.25">
      <c r="A6" s="26" t="s">
        <v>60</v>
      </c>
      <c r="B6" s="26" t="s">
        <v>17</v>
      </c>
      <c r="C6" s="27">
        <v>1</v>
      </c>
      <c r="D6" s="24" t="str">
        <f t="shared" si="0"/>
        <v>No requerido</v>
      </c>
      <c r="E6" s="24" t="str">
        <f t="shared" si="0"/>
        <v>No requerido</v>
      </c>
      <c r="F6" s="24" t="str">
        <f t="shared" si="0"/>
        <v>No requerido</v>
      </c>
      <c r="G6" s="24" t="str">
        <f t="shared" si="0"/>
        <v>No requerido</v>
      </c>
      <c r="H6" s="24" t="str">
        <f t="shared" si="0"/>
        <v>No requerido</v>
      </c>
      <c r="I6" s="24">
        <f t="shared" ref="I6:I37" si="1">MAX(C6:H6)</f>
        <v>1</v>
      </c>
    </row>
    <row r="7" spans="1:9" ht="15" x14ac:dyDescent="0.25">
      <c r="A7" s="26" t="s">
        <v>37</v>
      </c>
      <c r="B7" s="26" t="s">
        <v>13</v>
      </c>
      <c r="C7" s="27">
        <v>1</v>
      </c>
      <c r="D7" s="24" t="str">
        <f t="shared" si="0"/>
        <v>No requerido</v>
      </c>
      <c r="E7" s="24" t="str">
        <f t="shared" si="0"/>
        <v>No requerido</v>
      </c>
      <c r="F7" s="24" t="str">
        <f t="shared" si="0"/>
        <v>No requerido</v>
      </c>
      <c r="G7" s="24" t="str">
        <f t="shared" si="0"/>
        <v>No requerido</v>
      </c>
      <c r="H7" s="24" t="str">
        <f t="shared" si="0"/>
        <v>No requerido</v>
      </c>
      <c r="I7" s="24">
        <f t="shared" si="1"/>
        <v>1</v>
      </c>
    </row>
    <row r="8" spans="1:9" ht="15" x14ac:dyDescent="0.25">
      <c r="A8" s="26" t="s">
        <v>27</v>
      </c>
      <c r="B8" s="26" t="s">
        <v>11</v>
      </c>
      <c r="C8" s="27">
        <v>1</v>
      </c>
      <c r="D8" s="24" t="str">
        <f t="shared" si="0"/>
        <v>No requerido</v>
      </c>
      <c r="E8" s="24" t="str">
        <f t="shared" si="0"/>
        <v>No requerido</v>
      </c>
      <c r="F8" s="24" t="str">
        <f t="shared" si="0"/>
        <v>No requerido</v>
      </c>
      <c r="G8" s="24" t="str">
        <f t="shared" si="0"/>
        <v>No requerido</v>
      </c>
      <c r="H8" s="24" t="str">
        <f t="shared" si="0"/>
        <v>No requerido</v>
      </c>
      <c r="I8" s="24">
        <f t="shared" si="1"/>
        <v>1</v>
      </c>
    </row>
    <row r="9" spans="1:9" ht="15" x14ac:dyDescent="0.25">
      <c r="A9" s="26" t="s">
        <v>25</v>
      </c>
      <c r="B9" s="26" t="s">
        <v>11</v>
      </c>
      <c r="C9" s="27">
        <v>1</v>
      </c>
      <c r="D9" s="24" t="str">
        <f t="shared" si="0"/>
        <v>No requerido</v>
      </c>
      <c r="E9" s="24" t="str">
        <f t="shared" si="0"/>
        <v>No requerido</v>
      </c>
      <c r="F9" s="24" t="str">
        <f t="shared" si="0"/>
        <v>No requerido</v>
      </c>
      <c r="G9" s="24" t="str">
        <f t="shared" si="0"/>
        <v>No requerido</v>
      </c>
      <c r="H9" s="24" t="str">
        <f t="shared" si="0"/>
        <v>No requerido</v>
      </c>
      <c r="I9" s="24">
        <f t="shared" si="1"/>
        <v>1</v>
      </c>
    </row>
    <row r="10" spans="1:9" ht="15" x14ac:dyDescent="0.25">
      <c r="A10" s="26" t="s">
        <v>32</v>
      </c>
      <c r="B10" s="26" t="s">
        <v>13</v>
      </c>
      <c r="C10" s="27">
        <v>1</v>
      </c>
      <c r="D10" s="24" t="str">
        <f t="shared" si="0"/>
        <v>No requerido</v>
      </c>
      <c r="E10" s="24" t="str">
        <f t="shared" si="0"/>
        <v>No requerido</v>
      </c>
      <c r="F10" s="24" t="str">
        <f t="shared" si="0"/>
        <v>No requerido</v>
      </c>
      <c r="G10" s="24" t="str">
        <f t="shared" si="0"/>
        <v>No requerido</v>
      </c>
      <c r="H10" s="24" t="str">
        <f t="shared" si="0"/>
        <v>No requerido</v>
      </c>
      <c r="I10" s="24">
        <f t="shared" si="1"/>
        <v>1</v>
      </c>
    </row>
    <row r="11" spans="1:9" ht="15" x14ac:dyDescent="0.25">
      <c r="A11" s="26" t="s">
        <v>41</v>
      </c>
      <c r="B11" s="26" t="s">
        <v>13</v>
      </c>
      <c r="C11" s="27">
        <v>1</v>
      </c>
      <c r="D11" s="24" t="str">
        <f t="shared" si="0"/>
        <v>No requerido</v>
      </c>
      <c r="E11" s="24" t="str">
        <f t="shared" si="0"/>
        <v>No requerido</v>
      </c>
      <c r="F11" s="24" t="str">
        <f t="shared" si="0"/>
        <v>No requerido</v>
      </c>
      <c r="G11" s="24" t="str">
        <f t="shared" si="0"/>
        <v>No requerido</v>
      </c>
      <c r="H11" s="24" t="str">
        <f t="shared" si="0"/>
        <v>No requerido</v>
      </c>
      <c r="I11" s="24">
        <f t="shared" si="1"/>
        <v>1</v>
      </c>
    </row>
    <row r="12" spans="1:9" ht="15" x14ac:dyDescent="0.25">
      <c r="A12" s="26" t="s">
        <v>96</v>
      </c>
      <c r="B12" s="26" t="s">
        <v>18</v>
      </c>
      <c r="C12" s="27">
        <v>1</v>
      </c>
      <c r="D12" s="24" t="str">
        <f t="shared" si="0"/>
        <v>No requerido</v>
      </c>
      <c r="E12" s="24" t="str">
        <f t="shared" si="0"/>
        <v>No requerido</v>
      </c>
      <c r="F12" s="24" t="str">
        <f t="shared" si="0"/>
        <v>No requerido</v>
      </c>
      <c r="G12" s="24" t="str">
        <f t="shared" si="0"/>
        <v>No requerido</v>
      </c>
      <c r="H12" s="24" t="str">
        <f t="shared" si="0"/>
        <v>No requerido</v>
      </c>
      <c r="I12" s="24">
        <f t="shared" si="1"/>
        <v>1</v>
      </c>
    </row>
    <row r="13" spans="1:9" ht="15" x14ac:dyDescent="0.25">
      <c r="A13" s="26" t="s">
        <v>55</v>
      </c>
      <c r="B13" s="26" t="s">
        <v>16</v>
      </c>
      <c r="C13" s="27">
        <v>1</v>
      </c>
      <c r="D13" s="24" t="str">
        <f t="shared" si="0"/>
        <v>No requerido</v>
      </c>
      <c r="E13" s="24" t="str">
        <f t="shared" si="0"/>
        <v>No requerido</v>
      </c>
      <c r="F13" s="24" t="str">
        <f t="shared" si="0"/>
        <v>No requerido</v>
      </c>
      <c r="G13" s="24" t="str">
        <f t="shared" si="0"/>
        <v>No requerido</v>
      </c>
      <c r="H13" s="24" t="str">
        <f t="shared" si="0"/>
        <v>No requerido</v>
      </c>
      <c r="I13" s="24">
        <f t="shared" si="1"/>
        <v>1</v>
      </c>
    </row>
    <row r="14" spans="1:9" ht="15" x14ac:dyDescent="0.25">
      <c r="A14" s="26" t="s">
        <v>63</v>
      </c>
      <c r="B14" s="26" t="s">
        <v>13</v>
      </c>
      <c r="C14" s="27">
        <v>1</v>
      </c>
      <c r="D14" s="24" t="str">
        <f t="shared" si="0"/>
        <v>No requerido</v>
      </c>
      <c r="E14" s="24" t="str">
        <f t="shared" si="0"/>
        <v>No requerido</v>
      </c>
      <c r="F14" s="24" t="str">
        <f t="shared" si="0"/>
        <v>No requerido</v>
      </c>
      <c r="G14" s="24" t="str">
        <f t="shared" si="0"/>
        <v>No requerido</v>
      </c>
      <c r="H14" s="24" t="str">
        <f t="shared" si="0"/>
        <v>No requerido</v>
      </c>
      <c r="I14" s="24">
        <f t="shared" si="1"/>
        <v>1</v>
      </c>
    </row>
    <row r="15" spans="1:9" ht="15" x14ac:dyDescent="0.25">
      <c r="A15" s="26" t="s">
        <v>30</v>
      </c>
      <c r="B15" s="26" t="s">
        <v>11</v>
      </c>
      <c r="C15" s="27">
        <v>1</v>
      </c>
      <c r="D15" s="24" t="str">
        <f t="shared" ref="D15:H24" si="2">IF(C15=1,"No requerido",IF(C15="No requerido","No requerido","No requerido o no realizado"))</f>
        <v>No requerido</v>
      </c>
      <c r="E15" s="24" t="str">
        <f t="shared" si="2"/>
        <v>No requerido</v>
      </c>
      <c r="F15" s="24" t="str">
        <f t="shared" si="2"/>
        <v>No requerido</v>
      </c>
      <c r="G15" s="24" t="str">
        <f t="shared" si="2"/>
        <v>No requerido</v>
      </c>
      <c r="H15" s="24" t="str">
        <f t="shared" si="2"/>
        <v>No requerido</v>
      </c>
      <c r="I15" s="24">
        <f t="shared" si="1"/>
        <v>1</v>
      </c>
    </row>
    <row r="16" spans="1:9" ht="15" x14ac:dyDescent="0.25">
      <c r="A16" s="26" t="s">
        <v>29</v>
      </c>
      <c r="B16" s="26" t="s">
        <v>11</v>
      </c>
      <c r="C16" s="27">
        <v>1</v>
      </c>
      <c r="D16" s="24" t="str">
        <f t="shared" si="2"/>
        <v>No requerido</v>
      </c>
      <c r="E16" s="24" t="str">
        <f t="shared" si="2"/>
        <v>No requerido</v>
      </c>
      <c r="F16" s="24" t="str">
        <f t="shared" si="2"/>
        <v>No requerido</v>
      </c>
      <c r="G16" s="24" t="str">
        <f t="shared" si="2"/>
        <v>No requerido</v>
      </c>
      <c r="H16" s="24" t="str">
        <f t="shared" si="2"/>
        <v>No requerido</v>
      </c>
      <c r="I16" s="24">
        <f t="shared" si="1"/>
        <v>1</v>
      </c>
    </row>
    <row r="17" spans="1:9" ht="15" x14ac:dyDescent="0.25">
      <c r="A17" s="26" t="s">
        <v>53</v>
      </c>
      <c r="B17" s="26" t="s">
        <v>13</v>
      </c>
      <c r="C17" s="27">
        <v>1</v>
      </c>
      <c r="D17" s="24" t="str">
        <f t="shared" si="2"/>
        <v>No requerido</v>
      </c>
      <c r="E17" s="24" t="str">
        <f t="shared" si="2"/>
        <v>No requerido</v>
      </c>
      <c r="F17" s="24" t="str">
        <f t="shared" si="2"/>
        <v>No requerido</v>
      </c>
      <c r="G17" s="24" t="str">
        <f t="shared" si="2"/>
        <v>No requerido</v>
      </c>
      <c r="H17" s="24" t="str">
        <f t="shared" si="2"/>
        <v>No requerido</v>
      </c>
      <c r="I17" s="24">
        <f t="shared" si="1"/>
        <v>1</v>
      </c>
    </row>
    <row r="18" spans="1:9" ht="15" x14ac:dyDescent="0.25">
      <c r="A18" s="26" t="s">
        <v>54</v>
      </c>
      <c r="B18" s="26" t="s">
        <v>15</v>
      </c>
      <c r="C18" s="27">
        <v>0.99299999999999999</v>
      </c>
      <c r="D18" s="24" t="str">
        <f t="shared" si="2"/>
        <v>No requerido o no realizado</v>
      </c>
      <c r="E18" s="24" t="str">
        <f t="shared" si="2"/>
        <v>No requerido o no realizado</v>
      </c>
      <c r="F18" s="24" t="str">
        <f t="shared" si="2"/>
        <v>No requerido o no realizado</v>
      </c>
      <c r="G18" s="24" t="str">
        <f t="shared" si="2"/>
        <v>No requerido o no realizado</v>
      </c>
      <c r="H18" s="24" t="str">
        <f t="shared" si="2"/>
        <v>No requerido o no realizado</v>
      </c>
      <c r="I18" s="24">
        <f t="shared" si="1"/>
        <v>0.99299999999999999</v>
      </c>
    </row>
    <row r="19" spans="1:9" ht="15" x14ac:dyDescent="0.25">
      <c r="A19" s="26" t="s">
        <v>33</v>
      </c>
      <c r="B19" s="26" t="s">
        <v>13</v>
      </c>
      <c r="C19" s="27">
        <v>0.9899</v>
      </c>
      <c r="D19" s="24" t="str">
        <f t="shared" si="2"/>
        <v>No requerido o no realizado</v>
      </c>
      <c r="E19" s="24" t="str">
        <f t="shared" si="2"/>
        <v>No requerido o no realizado</v>
      </c>
      <c r="F19" s="24" t="str">
        <f t="shared" si="2"/>
        <v>No requerido o no realizado</v>
      </c>
      <c r="G19" s="24" t="str">
        <f t="shared" si="2"/>
        <v>No requerido o no realizado</v>
      </c>
      <c r="H19" s="24" t="str">
        <f t="shared" si="2"/>
        <v>No requerido o no realizado</v>
      </c>
      <c r="I19" s="24">
        <f t="shared" si="1"/>
        <v>0.9899</v>
      </c>
    </row>
    <row r="20" spans="1:9" ht="15" x14ac:dyDescent="0.25">
      <c r="A20" s="26" t="s">
        <v>26</v>
      </c>
      <c r="B20" s="26" t="s">
        <v>11</v>
      </c>
      <c r="C20" s="27">
        <v>0.98899999999999999</v>
      </c>
      <c r="D20" s="24" t="str">
        <f t="shared" si="2"/>
        <v>No requerido o no realizado</v>
      </c>
      <c r="E20" s="24" t="str">
        <f t="shared" si="2"/>
        <v>No requerido o no realizado</v>
      </c>
      <c r="F20" s="24" t="str">
        <f t="shared" si="2"/>
        <v>No requerido o no realizado</v>
      </c>
      <c r="G20" s="24" t="str">
        <f t="shared" si="2"/>
        <v>No requerido o no realizado</v>
      </c>
      <c r="H20" s="24" t="str">
        <f t="shared" si="2"/>
        <v>No requerido o no realizado</v>
      </c>
      <c r="I20" s="24">
        <f t="shared" si="1"/>
        <v>0.98899999999999999</v>
      </c>
    </row>
    <row r="21" spans="1:9" ht="15" x14ac:dyDescent="0.25">
      <c r="A21" s="26" t="s">
        <v>76</v>
      </c>
      <c r="B21" s="26" t="s">
        <v>15</v>
      </c>
      <c r="C21" s="27">
        <v>0.9889</v>
      </c>
      <c r="D21" s="24" t="str">
        <f t="shared" si="2"/>
        <v>No requerido o no realizado</v>
      </c>
      <c r="E21" s="24" t="str">
        <f t="shared" si="2"/>
        <v>No requerido o no realizado</v>
      </c>
      <c r="F21" s="24" t="str">
        <f t="shared" si="2"/>
        <v>No requerido o no realizado</v>
      </c>
      <c r="G21" s="24" t="str">
        <f t="shared" si="2"/>
        <v>No requerido o no realizado</v>
      </c>
      <c r="H21" s="24" t="str">
        <f t="shared" si="2"/>
        <v>No requerido o no realizado</v>
      </c>
      <c r="I21" s="24">
        <f t="shared" si="1"/>
        <v>0.9889</v>
      </c>
    </row>
    <row r="22" spans="1:9" ht="15.75" customHeight="1" x14ac:dyDescent="0.25">
      <c r="A22" s="26" t="s">
        <v>36</v>
      </c>
      <c r="B22" s="26" t="s">
        <v>11</v>
      </c>
      <c r="C22" s="27">
        <v>0.98799999999999999</v>
      </c>
      <c r="D22" s="24" t="str">
        <f t="shared" si="2"/>
        <v>No requerido o no realizado</v>
      </c>
      <c r="E22" s="24" t="str">
        <f t="shared" si="2"/>
        <v>No requerido o no realizado</v>
      </c>
      <c r="F22" s="24" t="str">
        <f t="shared" si="2"/>
        <v>No requerido o no realizado</v>
      </c>
      <c r="G22" s="24" t="str">
        <f t="shared" si="2"/>
        <v>No requerido o no realizado</v>
      </c>
      <c r="H22" s="24" t="str">
        <f t="shared" si="2"/>
        <v>No requerido o no realizado</v>
      </c>
      <c r="I22" s="24">
        <f t="shared" si="1"/>
        <v>0.98799999999999999</v>
      </c>
    </row>
    <row r="23" spans="1:9" ht="15.75" customHeight="1" x14ac:dyDescent="0.25">
      <c r="A23" s="26" t="s">
        <v>77</v>
      </c>
      <c r="B23" s="26" t="s">
        <v>13</v>
      </c>
      <c r="C23" s="27">
        <v>0.97070000000000001</v>
      </c>
      <c r="D23" s="24" t="str">
        <f t="shared" si="2"/>
        <v>No requerido o no realizado</v>
      </c>
      <c r="E23" s="24" t="str">
        <f t="shared" si="2"/>
        <v>No requerido o no realizado</v>
      </c>
      <c r="F23" s="24" t="str">
        <f t="shared" si="2"/>
        <v>No requerido o no realizado</v>
      </c>
      <c r="G23" s="24" t="str">
        <f t="shared" si="2"/>
        <v>No requerido o no realizado</v>
      </c>
      <c r="H23" s="24" t="str">
        <f t="shared" si="2"/>
        <v>No requerido o no realizado</v>
      </c>
      <c r="I23" s="24">
        <f t="shared" si="1"/>
        <v>0.97070000000000001</v>
      </c>
    </row>
    <row r="24" spans="1:9" ht="15.75" customHeight="1" x14ac:dyDescent="0.25">
      <c r="A24" s="26" t="s">
        <v>28</v>
      </c>
      <c r="B24" s="26" t="s">
        <v>12</v>
      </c>
      <c r="C24" s="27">
        <v>0.97</v>
      </c>
      <c r="D24" s="24" t="str">
        <f t="shared" si="2"/>
        <v>No requerido o no realizado</v>
      </c>
      <c r="E24" s="24" t="str">
        <f t="shared" si="2"/>
        <v>No requerido o no realizado</v>
      </c>
      <c r="F24" s="24" t="str">
        <f t="shared" si="2"/>
        <v>No requerido o no realizado</v>
      </c>
      <c r="G24" s="24" t="str">
        <f t="shared" si="2"/>
        <v>No requerido o no realizado</v>
      </c>
      <c r="H24" s="24" t="str">
        <f t="shared" si="2"/>
        <v>No requerido o no realizado</v>
      </c>
      <c r="I24" s="24">
        <f t="shared" si="1"/>
        <v>0.97</v>
      </c>
    </row>
    <row r="25" spans="1:9" ht="15.75" customHeight="1" x14ac:dyDescent="0.25">
      <c r="A25" s="26" t="s">
        <v>51</v>
      </c>
      <c r="B25" s="26" t="s">
        <v>13</v>
      </c>
      <c r="C25" s="27">
        <v>0.96650000000000003</v>
      </c>
      <c r="D25" s="24" t="str">
        <f t="shared" ref="D25:H34" si="3">IF(C25=1,"No requerido",IF(C25="No requerido","No requerido","No requerido o no realizado"))</f>
        <v>No requerido o no realizado</v>
      </c>
      <c r="E25" s="24" t="str">
        <f t="shared" si="3"/>
        <v>No requerido o no realizado</v>
      </c>
      <c r="F25" s="24" t="str">
        <f t="shared" si="3"/>
        <v>No requerido o no realizado</v>
      </c>
      <c r="G25" s="24" t="str">
        <f t="shared" si="3"/>
        <v>No requerido o no realizado</v>
      </c>
      <c r="H25" s="24" t="str">
        <f t="shared" si="3"/>
        <v>No requerido o no realizado</v>
      </c>
      <c r="I25" s="24">
        <f t="shared" si="1"/>
        <v>0.96650000000000003</v>
      </c>
    </row>
    <row r="26" spans="1:9" ht="15.75" customHeight="1" x14ac:dyDescent="0.25">
      <c r="A26" s="26" t="s">
        <v>58</v>
      </c>
      <c r="B26" s="26" t="s">
        <v>13</v>
      </c>
      <c r="C26" s="27">
        <v>0.96489999999999998</v>
      </c>
      <c r="D26" s="24" t="str">
        <f t="shared" si="3"/>
        <v>No requerido o no realizado</v>
      </c>
      <c r="E26" s="24" t="str">
        <f t="shared" si="3"/>
        <v>No requerido o no realizado</v>
      </c>
      <c r="F26" s="24" t="str">
        <f t="shared" si="3"/>
        <v>No requerido o no realizado</v>
      </c>
      <c r="G26" s="24" t="str">
        <f t="shared" si="3"/>
        <v>No requerido o no realizado</v>
      </c>
      <c r="H26" s="24" t="str">
        <f t="shared" si="3"/>
        <v>No requerido o no realizado</v>
      </c>
      <c r="I26" s="24">
        <f t="shared" si="1"/>
        <v>0.96489999999999998</v>
      </c>
    </row>
    <row r="27" spans="1:9" ht="15.75" customHeight="1" x14ac:dyDescent="0.25">
      <c r="A27" s="26" t="s">
        <v>48</v>
      </c>
      <c r="B27" s="26" t="s">
        <v>13</v>
      </c>
      <c r="C27" s="27">
        <v>0.96120000000000005</v>
      </c>
      <c r="D27" s="24" t="str">
        <f t="shared" si="3"/>
        <v>No requerido o no realizado</v>
      </c>
      <c r="E27" s="24" t="str">
        <f t="shared" si="3"/>
        <v>No requerido o no realizado</v>
      </c>
      <c r="F27" s="24" t="str">
        <f t="shared" si="3"/>
        <v>No requerido o no realizado</v>
      </c>
      <c r="G27" s="24" t="str">
        <f t="shared" si="3"/>
        <v>No requerido o no realizado</v>
      </c>
      <c r="H27" s="24" t="str">
        <f t="shared" si="3"/>
        <v>No requerido o no realizado</v>
      </c>
      <c r="I27" s="24">
        <f t="shared" si="1"/>
        <v>0.96120000000000005</v>
      </c>
    </row>
    <row r="28" spans="1:9" ht="15.75" customHeight="1" x14ac:dyDescent="0.25">
      <c r="A28" s="26" t="s">
        <v>74</v>
      </c>
      <c r="B28" s="26" t="s">
        <v>18</v>
      </c>
      <c r="C28" s="27">
        <v>0.95599999999999996</v>
      </c>
      <c r="D28" s="24" t="str">
        <f t="shared" si="3"/>
        <v>No requerido o no realizado</v>
      </c>
      <c r="E28" s="24" t="str">
        <f t="shared" si="3"/>
        <v>No requerido o no realizado</v>
      </c>
      <c r="F28" s="24" t="str">
        <f t="shared" si="3"/>
        <v>No requerido o no realizado</v>
      </c>
      <c r="G28" s="24" t="str">
        <f t="shared" si="3"/>
        <v>No requerido o no realizado</v>
      </c>
      <c r="H28" s="24" t="str">
        <f t="shared" si="3"/>
        <v>No requerido o no realizado</v>
      </c>
      <c r="I28" s="24">
        <f t="shared" si="1"/>
        <v>0.95599999999999996</v>
      </c>
    </row>
    <row r="29" spans="1:9" ht="15.75" customHeight="1" x14ac:dyDescent="0.25">
      <c r="A29" s="26" t="s">
        <v>42</v>
      </c>
      <c r="B29" s="26" t="s">
        <v>14</v>
      </c>
      <c r="C29" s="27">
        <v>0.95</v>
      </c>
      <c r="D29" s="24" t="str">
        <f t="shared" si="3"/>
        <v>No requerido o no realizado</v>
      </c>
      <c r="E29" s="24" t="str">
        <f t="shared" si="3"/>
        <v>No requerido o no realizado</v>
      </c>
      <c r="F29" s="24" t="str">
        <f t="shared" si="3"/>
        <v>No requerido o no realizado</v>
      </c>
      <c r="G29" s="24" t="str">
        <f t="shared" si="3"/>
        <v>No requerido o no realizado</v>
      </c>
      <c r="H29" s="24" t="str">
        <f t="shared" si="3"/>
        <v>No requerido o no realizado</v>
      </c>
      <c r="I29" s="24">
        <f t="shared" si="1"/>
        <v>0.95</v>
      </c>
    </row>
    <row r="30" spans="1:9" ht="15.75" customHeight="1" x14ac:dyDescent="0.25">
      <c r="A30" s="26" t="s">
        <v>34</v>
      </c>
      <c r="B30" s="26" t="s">
        <v>13</v>
      </c>
      <c r="C30" s="27">
        <v>0.94950000000000001</v>
      </c>
      <c r="D30" s="24" t="str">
        <f t="shared" si="3"/>
        <v>No requerido o no realizado</v>
      </c>
      <c r="E30" s="24" t="str">
        <f t="shared" si="3"/>
        <v>No requerido o no realizado</v>
      </c>
      <c r="F30" s="24" t="str">
        <f t="shared" si="3"/>
        <v>No requerido o no realizado</v>
      </c>
      <c r="G30" s="24" t="str">
        <f t="shared" si="3"/>
        <v>No requerido o no realizado</v>
      </c>
      <c r="H30" s="24" t="str">
        <f t="shared" si="3"/>
        <v>No requerido o no realizado</v>
      </c>
      <c r="I30" s="24">
        <f t="shared" si="1"/>
        <v>0.94950000000000001</v>
      </c>
    </row>
    <row r="31" spans="1:9" ht="15.75" customHeight="1" x14ac:dyDescent="0.25">
      <c r="A31" s="26" t="s">
        <v>81</v>
      </c>
      <c r="B31" s="26" t="s">
        <v>12</v>
      </c>
      <c r="C31" s="27">
        <v>0.94699999999999995</v>
      </c>
      <c r="D31" s="24" t="str">
        <f t="shared" si="3"/>
        <v>No requerido o no realizado</v>
      </c>
      <c r="E31" s="24" t="str">
        <f t="shared" si="3"/>
        <v>No requerido o no realizado</v>
      </c>
      <c r="F31" s="24" t="str">
        <f t="shared" si="3"/>
        <v>No requerido o no realizado</v>
      </c>
      <c r="G31" s="24" t="str">
        <f t="shared" si="3"/>
        <v>No requerido o no realizado</v>
      </c>
      <c r="H31" s="24" t="str">
        <f t="shared" si="3"/>
        <v>No requerido o no realizado</v>
      </c>
      <c r="I31" s="24">
        <f t="shared" si="1"/>
        <v>0.94699999999999995</v>
      </c>
    </row>
    <row r="32" spans="1:9" ht="15.75" customHeight="1" x14ac:dyDescent="0.25">
      <c r="A32" s="26" t="s">
        <v>50</v>
      </c>
      <c r="B32" s="26" t="s">
        <v>13</v>
      </c>
      <c r="C32" s="27">
        <v>0.94350000000000001</v>
      </c>
      <c r="D32" s="24" t="str">
        <f t="shared" si="3"/>
        <v>No requerido o no realizado</v>
      </c>
      <c r="E32" s="24" t="str">
        <f t="shared" si="3"/>
        <v>No requerido o no realizado</v>
      </c>
      <c r="F32" s="24" t="str">
        <f t="shared" si="3"/>
        <v>No requerido o no realizado</v>
      </c>
      <c r="G32" s="24" t="str">
        <f t="shared" si="3"/>
        <v>No requerido o no realizado</v>
      </c>
      <c r="H32" s="24" t="str">
        <f t="shared" si="3"/>
        <v>No requerido o no realizado</v>
      </c>
      <c r="I32" s="24">
        <f t="shared" si="1"/>
        <v>0.94350000000000001</v>
      </c>
    </row>
    <row r="33" spans="1:9" ht="15.75" customHeight="1" x14ac:dyDescent="0.25">
      <c r="A33" s="26" t="s">
        <v>44</v>
      </c>
      <c r="B33" s="26" t="s">
        <v>12</v>
      </c>
      <c r="C33" s="27">
        <v>0.94</v>
      </c>
      <c r="D33" s="24" t="str">
        <f t="shared" si="3"/>
        <v>No requerido o no realizado</v>
      </c>
      <c r="E33" s="24" t="str">
        <f t="shared" si="3"/>
        <v>No requerido o no realizado</v>
      </c>
      <c r="F33" s="24" t="str">
        <f t="shared" si="3"/>
        <v>No requerido o no realizado</v>
      </c>
      <c r="G33" s="24" t="str">
        <f t="shared" si="3"/>
        <v>No requerido o no realizado</v>
      </c>
      <c r="H33" s="24" t="str">
        <f t="shared" si="3"/>
        <v>No requerido o no realizado</v>
      </c>
      <c r="I33" s="24">
        <f t="shared" si="1"/>
        <v>0.94</v>
      </c>
    </row>
    <row r="34" spans="1:9" ht="15.75" customHeight="1" x14ac:dyDescent="0.25">
      <c r="A34" s="26" t="s">
        <v>56</v>
      </c>
      <c r="B34" s="26" t="s">
        <v>13</v>
      </c>
      <c r="C34" s="27">
        <v>0.93530000000000002</v>
      </c>
      <c r="D34" s="24" t="str">
        <f t="shared" si="3"/>
        <v>No requerido o no realizado</v>
      </c>
      <c r="E34" s="24" t="str">
        <f t="shared" si="3"/>
        <v>No requerido o no realizado</v>
      </c>
      <c r="F34" s="24" t="str">
        <f t="shared" si="3"/>
        <v>No requerido o no realizado</v>
      </c>
      <c r="G34" s="24" t="str">
        <f t="shared" si="3"/>
        <v>No requerido o no realizado</v>
      </c>
      <c r="H34" s="24" t="str">
        <f t="shared" si="3"/>
        <v>No requerido o no realizado</v>
      </c>
      <c r="I34" s="24">
        <f t="shared" si="1"/>
        <v>0.93530000000000002</v>
      </c>
    </row>
    <row r="35" spans="1:9" ht="15.75" customHeight="1" x14ac:dyDescent="0.25">
      <c r="A35" s="26" t="s">
        <v>47</v>
      </c>
      <c r="B35" s="26" t="s">
        <v>13</v>
      </c>
      <c r="C35" s="27">
        <v>0.93300000000000005</v>
      </c>
      <c r="D35" s="24" t="str">
        <f t="shared" ref="D35:H44" si="4">IF(C35=1,"No requerido",IF(C35="No requerido","No requerido","No requerido o no realizado"))</f>
        <v>No requerido o no realizado</v>
      </c>
      <c r="E35" s="24" t="str">
        <f t="shared" si="4"/>
        <v>No requerido o no realizado</v>
      </c>
      <c r="F35" s="24" t="str">
        <f t="shared" si="4"/>
        <v>No requerido o no realizado</v>
      </c>
      <c r="G35" s="24" t="str">
        <f t="shared" si="4"/>
        <v>No requerido o no realizado</v>
      </c>
      <c r="H35" s="24" t="str">
        <f t="shared" si="4"/>
        <v>No requerido o no realizado</v>
      </c>
      <c r="I35" s="24">
        <f t="shared" si="1"/>
        <v>0.93300000000000005</v>
      </c>
    </row>
    <row r="36" spans="1:9" ht="15.75" customHeight="1" x14ac:dyDescent="0.25">
      <c r="A36" s="26" t="s">
        <v>43</v>
      </c>
      <c r="B36" s="26" t="s">
        <v>13</v>
      </c>
      <c r="C36" s="27">
        <v>0.92979999999999996</v>
      </c>
      <c r="D36" s="24" t="str">
        <f t="shared" si="4"/>
        <v>No requerido o no realizado</v>
      </c>
      <c r="E36" s="24" t="str">
        <f t="shared" si="4"/>
        <v>No requerido o no realizado</v>
      </c>
      <c r="F36" s="24" t="str">
        <f t="shared" si="4"/>
        <v>No requerido o no realizado</v>
      </c>
      <c r="G36" s="24" t="str">
        <f t="shared" si="4"/>
        <v>No requerido o no realizado</v>
      </c>
      <c r="H36" s="24" t="str">
        <f t="shared" si="4"/>
        <v>No requerido o no realizado</v>
      </c>
      <c r="I36" s="24">
        <f t="shared" si="1"/>
        <v>0.92979999999999996</v>
      </c>
    </row>
    <row r="37" spans="1:9" ht="15.75" customHeight="1" x14ac:dyDescent="0.25">
      <c r="A37" s="26" t="s">
        <v>49</v>
      </c>
      <c r="B37" s="26" t="s">
        <v>13</v>
      </c>
      <c r="C37" s="27">
        <v>0.92669999999999997</v>
      </c>
      <c r="D37" s="24" t="str">
        <f t="shared" si="4"/>
        <v>No requerido o no realizado</v>
      </c>
      <c r="E37" s="24" t="str">
        <f t="shared" si="4"/>
        <v>No requerido o no realizado</v>
      </c>
      <c r="F37" s="24" t="str">
        <f t="shared" si="4"/>
        <v>No requerido o no realizado</v>
      </c>
      <c r="G37" s="24" t="str">
        <f t="shared" si="4"/>
        <v>No requerido o no realizado</v>
      </c>
      <c r="H37" s="24" t="str">
        <f t="shared" si="4"/>
        <v>No requerido o no realizado</v>
      </c>
      <c r="I37" s="24">
        <f t="shared" si="1"/>
        <v>0.92669999999999997</v>
      </c>
    </row>
    <row r="38" spans="1:9" ht="15.75" customHeight="1" x14ac:dyDescent="0.25">
      <c r="A38" s="26" t="s">
        <v>39</v>
      </c>
      <c r="B38" s="26" t="s">
        <v>13</v>
      </c>
      <c r="C38" s="27">
        <v>0.92259999999999998</v>
      </c>
      <c r="D38" s="24" t="str">
        <f t="shared" si="4"/>
        <v>No requerido o no realizado</v>
      </c>
      <c r="E38" s="24" t="str">
        <f t="shared" si="4"/>
        <v>No requerido o no realizado</v>
      </c>
      <c r="F38" s="24" t="str">
        <f t="shared" si="4"/>
        <v>No requerido o no realizado</v>
      </c>
      <c r="G38" s="24" t="str">
        <f t="shared" si="4"/>
        <v>No requerido o no realizado</v>
      </c>
      <c r="H38" s="24" t="str">
        <f t="shared" si="4"/>
        <v>No requerido o no realizado</v>
      </c>
      <c r="I38" s="24">
        <f t="shared" ref="I38:I69" si="5">MAX(C38:H38)</f>
        <v>0.92259999999999998</v>
      </c>
    </row>
    <row r="39" spans="1:9" ht="15.75" customHeight="1" x14ac:dyDescent="0.25">
      <c r="A39" s="26" t="s">
        <v>78</v>
      </c>
      <c r="B39" s="26" t="s">
        <v>13</v>
      </c>
      <c r="C39" s="27">
        <v>0.91900000000000004</v>
      </c>
      <c r="D39" s="24" t="str">
        <f t="shared" si="4"/>
        <v>No requerido o no realizado</v>
      </c>
      <c r="E39" s="24" t="str">
        <f t="shared" si="4"/>
        <v>No requerido o no realizado</v>
      </c>
      <c r="F39" s="24" t="str">
        <f t="shared" si="4"/>
        <v>No requerido o no realizado</v>
      </c>
      <c r="G39" s="24" t="str">
        <f t="shared" si="4"/>
        <v>No requerido o no realizado</v>
      </c>
      <c r="H39" s="24" t="str">
        <f t="shared" si="4"/>
        <v>No requerido o no realizado</v>
      </c>
      <c r="I39" s="24">
        <f t="shared" si="5"/>
        <v>0.91900000000000004</v>
      </c>
    </row>
    <row r="40" spans="1:9" ht="15.75" customHeight="1" x14ac:dyDescent="0.25">
      <c r="A40" s="26" t="s">
        <v>2</v>
      </c>
      <c r="B40" s="26" t="s">
        <v>15</v>
      </c>
      <c r="C40" s="27">
        <v>0.91310000000000002</v>
      </c>
      <c r="D40" s="24" t="str">
        <f t="shared" si="4"/>
        <v>No requerido o no realizado</v>
      </c>
      <c r="E40" s="24" t="str">
        <f t="shared" si="4"/>
        <v>No requerido o no realizado</v>
      </c>
      <c r="F40" s="24" t="str">
        <f t="shared" si="4"/>
        <v>No requerido o no realizado</v>
      </c>
      <c r="G40" s="24" t="str">
        <f t="shared" si="4"/>
        <v>No requerido o no realizado</v>
      </c>
      <c r="H40" s="24" t="str">
        <f t="shared" si="4"/>
        <v>No requerido o no realizado</v>
      </c>
      <c r="I40" s="24">
        <f t="shared" si="5"/>
        <v>0.91310000000000002</v>
      </c>
    </row>
    <row r="41" spans="1:9" ht="15.75" customHeight="1" x14ac:dyDescent="0.25">
      <c r="A41" s="26" t="s">
        <v>52</v>
      </c>
      <c r="B41" s="26" t="s">
        <v>13</v>
      </c>
      <c r="C41" s="27">
        <v>0.90169999999999995</v>
      </c>
      <c r="D41" s="24" t="str">
        <f t="shared" si="4"/>
        <v>No requerido o no realizado</v>
      </c>
      <c r="E41" s="24" t="str">
        <f t="shared" si="4"/>
        <v>No requerido o no realizado</v>
      </c>
      <c r="F41" s="24" t="str">
        <f t="shared" si="4"/>
        <v>No requerido o no realizado</v>
      </c>
      <c r="G41" s="24" t="str">
        <f t="shared" si="4"/>
        <v>No requerido o no realizado</v>
      </c>
      <c r="H41" s="24" t="str">
        <f t="shared" si="4"/>
        <v>No requerido o no realizado</v>
      </c>
      <c r="I41" s="24">
        <f t="shared" si="5"/>
        <v>0.90169999999999995</v>
      </c>
    </row>
    <row r="42" spans="1:9" ht="15.75" customHeight="1" x14ac:dyDescent="0.25">
      <c r="A42" s="26" t="s">
        <v>46</v>
      </c>
      <c r="B42" s="26" t="s">
        <v>13</v>
      </c>
      <c r="C42" s="27">
        <v>0.89829999999999999</v>
      </c>
      <c r="D42" s="24" t="str">
        <f t="shared" si="4"/>
        <v>No requerido o no realizado</v>
      </c>
      <c r="E42" s="24" t="str">
        <f t="shared" si="4"/>
        <v>No requerido o no realizado</v>
      </c>
      <c r="F42" s="24" t="str">
        <f t="shared" si="4"/>
        <v>No requerido o no realizado</v>
      </c>
      <c r="G42" s="24" t="str">
        <f t="shared" si="4"/>
        <v>No requerido o no realizado</v>
      </c>
      <c r="H42" s="24" t="str">
        <f t="shared" si="4"/>
        <v>No requerido o no realizado</v>
      </c>
      <c r="I42" s="24">
        <f t="shared" si="5"/>
        <v>0.89829999999999999</v>
      </c>
    </row>
    <row r="43" spans="1:9" ht="15.75" customHeight="1" x14ac:dyDescent="0.25">
      <c r="A43" s="26" t="s">
        <v>35</v>
      </c>
      <c r="B43" s="26" t="s">
        <v>13</v>
      </c>
      <c r="C43" s="27">
        <v>0.89659999999999995</v>
      </c>
      <c r="D43" s="24" t="str">
        <f t="shared" si="4"/>
        <v>No requerido o no realizado</v>
      </c>
      <c r="E43" s="24" t="str">
        <f t="shared" si="4"/>
        <v>No requerido o no realizado</v>
      </c>
      <c r="F43" s="24" t="str">
        <f t="shared" si="4"/>
        <v>No requerido o no realizado</v>
      </c>
      <c r="G43" s="24" t="str">
        <f t="shared" si="4"/>
        <v>No requerido o no realizado</v>
      </c>
      <c r="H43" s="24" t="str">
        <f t="shared" si="4"/>
        <v>No requerido o no realizado</v>
      </c>
      <c r="I43" s="24">
        <f t="shared" si="5"/>
        <v>0.89659999999999995</v>
      </c>
    </row>
    <row r="44" spans="1:9" ht="15.75" customHeight="1" x14ac:dyDescent="0.25">
      <c r="A44" s="26" t="s">
        <v>88</v>
      </c>
      <c r="B44" s="26" t="s">
        <v>16</v>
      </c>
      <c r="C44" s="27">
        <v>0.878</v>
      </c>
      <c r="D44" s="24" t="str">
        <f t="shared" si="4"/>
        <v>No requerido o no realizado</v>
      </c>
      <c r="E44" s="24" t="str">
        <f t="shared" si="4"/>
        <v>No requerido o no realizado</v>
      </c>
      <c r="F44" s="24" t="str">
        <f t="shared" si="4"/>
        <v>No requerido o no realizado</v>
      </c>
      <c r="G44" s="24" t="str">
        <f t="shared" si="4"/>
        <v>No requerido o no realizado</v>
      </c>
      <c r="H44" s="24" t="str">
        <f t="shared" si="4"/>
        <v>No requerido o no realizado</v>
      </c>
      <c r="I44" s="24">
        <f t="shared" si="5"/>
        <v>0.878</v>
      </c>
    </row>
    <row r="45" spans="1:9" ht="15.75" customHeight="1" x14ac:dyDescent="0.25">
      <c r="A45" s="26" t="s">
        <v>57</v>
      </c>
      <c r="B45" s="26" t="s">
        <v>13</v>
      </c>
      <c r="C45" s="27">
        <v>0.87050000000000005</v>
      </c>
      <c r="D45" s="24" t="str">
        <f t="shared" ref="D45:H54" si="6">IF(C45=1,"No requerido",IF(C45="No requerido","No requerido","No requerido o no realizado"))</f>
        <v>No requerido o no realizado</v>
      </c>
      <c r="E45" s="24" t="str">
        <f t="shared" si="6"/>
        <v>No requerido o no realizado</v>
      </c>
      <c r="F45" s="24" t="str">
        <f t="shared" si="6"/>
        <v>No requerido o no realizado</v>
      </c>
      <c r="G45" s="24" t="str">
        <f t="shared" si="6"/>
        <v>No requerido o no realizado</v>
      </c>
      <c r="H45" s="24" t="str">
        <f t="shared" si="6"/>
        <v>No requerido o no realizado</v>
      </c>
      <c r="I45" s="24">
        <f t="shared" si="5"/>
        <v>0.87050000000000005</v>
      </c>
    </row>
    <row r="46" spans="1:9" ht="15.75" customHeight="1" x14ac:dyDescent="0.25">
      <c r="A46" s="26" t="s">
        <v>70</v>
      </c>
      <c r="B46" s="26" t="s">
        <v>16</v>
      </c>
      <c r="C46" s="27">
        <v>0.86699999999999999</v>
      </c>
      <c r="D46" s="24" t="str">
        <f t="shared" si="6"/>
        <v>No requerido o no realizado</v>
      </c>
      <c r="E46" s="24" t="str">
        <f t="shared" si="6"/>
        <v>No requerido o no realizado</v>
      </c>
      <c r="F46" s="24" t="str">
        <f t="shared" si="6"/>
        <v>No requerido o no realizado</v>
      </c>
      <c r="G46" s="24" t="str">
        <f t="shared" si="6"/>
        <v>No requerido o no realizado</v>
      </c>
      <c r="H46" s="24" t="str">
        <f t="shared" si="6"/>
        <v>No requerido o no realizado</v>
      </c>
      <c r="I46" s="24">
        <f t="shared" si="5"/>
        <v>0.86699999999999999</v>
      </c>
    </row>
    <row r="47" spans="1:9" ht="15.75" customHeight="1" x14ac:dyDescent="0.25">
      <c r="A47" s="26" t="s">
        <v>40</v>
      </c>
      <c r="B47" s="26" t="s">
        <v>12</v>
      </c>
      <c r="C47" s="27">
        <v>0.86360000000000003</v>
      </c>
      <c r="D47" s="24" t="str">
        <f t="shared" si="6"/>
        <v>No requerido o no realizado</v>
      </c>
      <c r="E47" s="24" t="str">
        <f t="shared" si="6"/>
        <v>No requerido o no realizado</v>
      </c>
      <c r="F47" s="24" t="str">
        <f t="shared" si="6"/>
        <v>No requerido o no realizado</v>
      </c>
      <c r="G47" s="24" t="str">
        <f t="shared" si="6"/>
        <v>No requerido o no realizado</v>
      </c>
      <c r="H47" s="24" t="str">
        <f t="shared" si="6"/>
        <v>No requerido o no realizado</v>
      </c>
      <c r="I47" s="24">
        <f t="shared" si="5"/>
        <v>0.86360000000000003</v>
      </c>
    </row>
    <row r="48" spans="1:9" ht="15.75" customHeight="1" x14ac:dyDescent="0.25">
      <c r="A48" s="26" t="s">
        <v>79</v>
      </c>
      <c r="B48" s="26" t="s">
        <v>13</v>
      </c>
      <c r="C48" s="27">
        <v>0.8579</v>
      </c>
      <c r="D48" s="24" t="str">
        <f t="shared" si="6"/>
        <v>No requerido o no realizado</v>
      </c>
      <c r="E48" s="24" t="str">
        <f t="shared" si="6"/>
        <v>No requerido o no realizado</v>
      </c>
      <c r="F48" s="24" t="str">
        <f t="shared" si="6"/>
        <v>No requerido o no realizado</v>
      </c>
      <c r="G48" s="24" t="str">
        <f t="shared" si="6"/>
        <v>No requerido o no realizado</v>
      </c>
      <c r="H48" s="24" t="str">
        <f t="shared" si="6"/>
        <v>No requerido o no realizado</v>
      </c>
      <c r="I48" s="24">
        <f t="shared" si="5"/>
        <v>0.8579</v>
      </c>
    </row>
    <row r="49" spans="1:9" ht="15.75" customHeight="1" x14ac:dyDescent="0.25">
      <c r="A49" s="26" t="s">
        <v>80</v>
      </c>
      <c r="B49" s="26" t="s">
        <v>13</v>
      </c>
      <c r="C49" s="27">
        <v>0.84379999999999999</v>
      </c>
      <c r="D49" s="24" t="str">
        <f t="shared" si="6"/>
        <v>No requerido o no realizado</v>
      </c>
      <c r="E49" s="24" t="str">
        <f t="shared" si="6"/>
        <v>No requerido o no realizado</v>
      </c>
      <c r="F49" s="24" t="str">
        <f t="shared" si="6"/>
        <v>No requerido o no realizado</v>
      </c>
      <c r="G49" s="24" t="str">
        <f t="shared" si="6"/>
        <v>No requerido o no realizado</v>
      </c>
      <c r="H49" s="24" t="str">
        <f t="shared" si="6"/>
        <v>No requerido o no realizado</v>
      </c>
      <c r="I49" s="24">
        <f t="shared" si="5"/>
        <v>0.84379999999999999</v>
      </c>
    </row>
    <row r="50" spans="1:9" ht="15.75" customHeight="1" x14ac:dyDescent="0.25">
      <c r="A50" s="26" t="s">
        <v>31</v>
      </c>
      <c r="B50" s="26" t="s">
        <v>11</v>
      </c>
      <c r="C50" s="24">
        <v>0.80300000000000005</v>
      </c>
      <c r="D50" s="24" t="str">
        <f t="shared" si="6"/>
        <v>No requerido o no realizado</v>
      </c>
      <c r="E50" s="24" t="str">
        <f t="shared" si="6"/>
        <v>No requerido o no realizado</v>
      </c>
      <c r="F50" s="24" t="str">
        <f t="shared" si="6"/>
        <v>No requerido o no realizado</v>
      </c>
      <c r="G50" s="24" t="str">
        <f t="shared" si="6"/>
        <v>No requerido o no realizado</v>
      </c>
      <c r="H50" s="24" t="str">
        <f t="shared" si="6"/>
        <v>No requerido o no realizado</v>
      </c>
      <c r="I50" s="24">
        <f t="shared" si="5"/>
        <v>0.80300000000000005</v>
      </c>
    </row>
    <row r="51" spans="1:9" ht="15.75" customHeight="1" x14ac:dyDescent="0.25">
      <c r="A51" s="26" t="s">
        <v>62</v>
      </c>
      <c r="B51" s="26" t="s">
        <v>13</v>
      </c>
      <c r="C51" s="27">
        <v>0.78269999999999995</v>
      </c>
      <c r="D51" s="24" t="str">
        <f t="shared" si="6"/>
        <v>No requerido o no realizado</v>
      </c>
      <c r="E51" s="24" t="str">
        <f t="shared" si="6"/>
        <v>No requerido o no realizado</v>
      </c>
      <c r="F51" s="24" t="str">
        <f t="shared" si="6"/>
        <v>No requerido o no realizado</v>
      </c>
      <c r="G51" s="24" t="str">
        <f t="shared" si="6"/>
        <v>No requerido o no realizado</v>
      </c>
      <c r="H51" s="24" t="str">
        <f t="shared" si="6"/>
        <v>No requerido o no realizado</v>
      </c>
      <c r="I51" s="24">
        <f t="shared" si="5"/>
        <v>0.78269999999999995</v>
      </c>
    </row>
    <row r="52" spans="1:9" ht="15.75" customHeight="1" x14ac:dyDescent="0.25">
      <c r="A52" s="26" t="s">
        <v>45</v>
      </c>
      <c r="B52" s="26" t="s">
        <v>13</v>
      </c>
      <c r="C52" s="27">
        <v>0.75</v>
      </c>
      <c r="D52" s="24" t="str">
        <f t="shared" si="6"/>
        <v>No requerido o no realizado</v>
      </c>
      <c r="E52" s="24" t="str">
        <f t="shared" si="6"/>
        <v>No requerido o no realizado</v>
      </c>
      <c r="F52" s="24" t="str">
        <f t="shared" si="6"/>
        <v>No requerido o no realizado</v>
      </c>
      <c r="G52" s="24" t="str">
        <f t="shared" si="6"/>
        <v>No requerido o no realizado</v>
      </c>
      <c r="H52" s="24" t="str">
        <f t="shared" si="6"/>
        <v>No requerido o no realizado</v>
      </c>
      <c r="I52" s="24">
        <f t="shared" si="5"/>
        <v>0.75</v>
      </c>
    </row>
    <row r="53" spans="1:9" ht="15.75" customHeight="1" x14ac:dyDescent="0.25">
      <c r="A53" s="26" t="s">
        <v>64</v>
      </c>
      <c r="B53" s="26" t="s">
        <v>13</v>
      </c>
      <c r="C53" s="27">
        <v>0.70109999999999995</v>
      </c>
      <c r="D53" s="24" t="str">
        <f t="shared" si="6"/>
        <v>No requerido o no realizado</v>
      </c>
      <c r="E53" s="24" t="str">
        <f t="shared" si="6"/>
        <v>No requerido o no realizado</v>
      </c>
      <c r="F53" s="24" t="str">
        <f t="shared" si="6"/>
        <v>No requerido o no realizado</v>
      </c>
      <c r="G53" s="24" t="str">
        <f t="shared" si="6"/>
        <v>No requerido o no realizado</v>
      </c>
      <c r="H53" s="24" t="str">
        <f t="shared" si="6"/>
        <v>No requerido o no realizado</v>
      </c>
      <c r="I53" s="24">
        <f t="shared" si="5"/>
        <v>0.70109999999999995</v>
      </c>
    </row>
    <row r="54" spans="1:9" ht="15.75" customHeight="1" x14ac:dyDescent="0.25">
      <c r="A54" s="26" t="s">
        <v>65</v>
      </c>
      <c r="B54" s="26" t="s">
        <v>13</v>
      </c>
      <c r="C54" s="27">
        <v>0.7</v>
      </c>
      <c r="D54" s="24" t="str">
        <f t="shared" si="6"/>
        <v>No requerido o no realizado</v>
      </c>
      <c r="E54" s="24" t="str">
        <f t="shared" si="6"/>
        <v>No requerido o no realizado</v>
      </c>
      <c r="F54" s="24" t="str">
        <f t="shared" si="6"/>
        <v>No requerido o no realizado</v>
      </c>
      <c r="G54" s="24" t="str">
        <f t="shared" si="6"/>
        <v>No requerido o no realizado</v>
      </c>
      <c r="H54" s="24" t="str">
        <f t="shared" si="6"/>
        <v>No requerido o no realizado</v>
      </c>
      <c r="I54" s="24">
        <f t="shared" si="5"/>
        <v>0.7</v>
      </c>
    </row>
    <row r="55" spans="1:9" ht="15.75" customHeight="1" x14ac:dyDescent="0.25">
      <c r="A55" s="26" t="s">
        <v>59</v>
      </c>
      <c r="B55" s="26" t="s">
        <v>13</v>
      </c>
      <c r="C55" s="27">
        <v>0.7</v>
      </c>
      <c r="D55" s="24" t="str">
        <f t="shared" ref="D55:H64" si="7">IF(C55=1,"No requerido",IF(C55="No requerido","No requerido","No requerido o no realizado"))</f>
        <v>No requerido o no realizado</v>
      </c>
      <c r="E55" s="24" t="str">
        <f t="shared" si="7"/>
        <v>No requerido o no realizado</v>
      </c>
      <c r="F55" s="24" t="str">
        <f t="shared" si="7"/>
        <v>No requerido o no realizado</v>
      </c>
      <c r="G55" s="24" t="str">
        <f t="shared" si="7"/>
        <v>No requerido o no realizado</v>
      </c>
      <c r="H55" s="24" t="str">
        <f t="shared" si="7"/>
        <v>No requerido o no realizado</v>
      </c>
      <c r="I55" s="24">
        <f t="shared" si="5"/>
        <v>0.7</v>
      </c>
    </row>
    <row r="56" spans="1:9" ht="15.75" customHeight="1" x14ac:dyDescent="0.25">
      <c r="A56" s="26" t="s">
        <v>67</v>
      </c>
      <c r="B56" s="26" t="s">
        <v>13</v>
      </c>
      <c r="C56" s="27">
        <v>0.60919999999999996</v>
      </c>
      <c r="D56" s="24" t="str">
        <f t="shared" si="7"/>
        <v>No requerido o no realizado</v>
      </c>
      <c r="E56" s="24" t="str">
        <f t="shared" si="7"/>
        <v>No requerido o no realizado</v>
      </c>
      <c r="F56" s="24" t="str">
        <f t="shared" si="7"/>
        <v>No requerido o no realizado</v>
      </c>
      <c r="G56" s="24" t="str">
        <f t="shared" si="7"/>
        <v>No requerido o no realizado</v>
      </c>
      <c r="H56" s="24" t="str">
        <f t="shared" si="7"/>
        <v>No requerido o no realizado</v>
      </c>
      <c r="I56" s="24">
        <f t="shared" si="5"/>
        <v>0.60919999999999996</v>
      </c>
    </row>
    <row r="57" spans="1:9" ht="15.75" customHeight="1" x14ac:dyDescent="0.25">
      <c r="A57" s="26" t="s">
        <v>93</v>
      </c>
      <c r="B57" s="26" t="s">
        <v>18</v>
      </c>
      <c r="C57" s="27">
        <v>0.55400000000000005</v>
      </c>
      <c r="D57" s="24" t="str">
        <f t="shared" si="7"/>
        <v>No requerido o no realizado</v>
      </c>
      <c r="E57" s="24" t="str">
        <f t="shared" si="7"/>
        <v>No requerido o no realizado</v>
      </c>
      <c r="F57" s="24" t="str">
        <f t="shared" si="7"/>
        <v>No requerido o no realizado</v>
      </c>
      <c r="G57" s="24" t="str">
        <f t="shared" si="7"/>
        <v>No requerido o no realizado</v>
      </c>
      <c r="H57" s="24" t="str">
        <f t="shared" si="7"/>
        <v>No requerido o no realizado</v>
      </c>
      <c r="I57" s="24">
        <f t="shared" si="5"/>
        <v>0.55400000000000005</v>
      </c>
    </row>
    <row r="58" spans="1:9" ht="15.75" customHeight="1" x14ac:dyDescent="0.25">
      <c r="A58" s="26" t="s">
        <v>61</v>
      </c>
      <c r="B58" s="26" t="s">
        <v>13</v>
      </c>
      <c r="C58" s="27">
        <v>0.4914</v>
      </c>
      <c r="D58" s="24" t="str">
        <f t="shared" si="7"/>
        <v>No requerido o no realizado</v>
      </c>
      <c r="E58" s="24" t="str">
        <f t="shared" si="7"/>
        <v>No requerido o no realizado</v>
      </c>
      <c r="F58" s="24" t="str">
        <f t="shared" si="7"/>
        <v>No requerido o no realizado</v>
      </c>
      <c r="G58" s="24" t="str">
        <f t="shared" si="7"/>
        <v>No requerido o no realizado</v>
      </c>
      <c r="H58" s="24" t="str">
        <f t="shared" si="7"/>
        <v>No requerido o no realizado</v>
      </c>
      <c r="I58" s="24">
        <f t="shared" si="5"/>
        <v>0.4914</v>
      </c>
    </row>
    <row r="59" spans="1:9" ht="15.75" customHeight="1" x14ac:dyDescent="0.25">
      <c r="A59" s="26" t="s">
        <v>69</v>
      </c>
      <c r="B59" s="26" t="s">
        <v>13</v>
      </c>
      <c r="C59" s="27">
        <v>0.47920000000000001</v>
      </c>
      <c r="D59" s="24" t="str">
        <f t="shared" si="7"/>
        <v>No requerido o no realizado</v>
      </c>
      <c r="E59" s="24" t="str">
        <f t="shared" si="7"/>
        <v>No requerido o no realizado</v>
      </c>
      <c r="F59" s="24" t="str">
        <f t="shared" si="7"/>
        <v>No requerido o no realizado</v>
      </c>
      <c r="G59" s="24" t="str">
        <f t="shared" si="7"/>
        <v>No requerido o no realizado</v>
      </c>
      <c r="H59" s="24" t="str">
        <f t="shared" si="7"/>
        <v>No requerido o no realizado</v>
      </c>
      <c r="I59" s="24">
        <f t="shared" si="5"/>
        <v>0.47920000000000001</v>
      </c>
    </row>
    <row r="60" spans="1:9" ht="15.75" customHeight="1" x14ac:dyDescent="0.25">
      <c r="A60" s="26" t="s">
        <v>72</v>
      </c>
      <c r="B60" s="26" t="s">
        <v>18</v>
      </c>
      <c r="C60" s="27">
        <v>0.46899999999999997</v>
      </c>
      <c r="D60" s="24" t="str">
        <f t="shared" si="7"/>
        <v>No requerido o no realizado</v>
      </c>
      <c r="E60" s="24" t="str">
        <f t="shared" si="7"/>
        <v>No requerido o no realizado</v>
      </c>
      <c r="F60" s="24" t="str">
        <f t="shared" si="7"/>
        <v>No requerido o no realizado</v>
      </c>
      <c r="G60" s="24" t="str">
        <f t="shared" si="7"/>
        <v>No requerido o no realizado</v>
      </c>
      <c r="H60" s="24" t="str">
        <f t="shared" si="7"/>
        <v>No requerido o no realizado</v>
      </c>
      <c r="I60" s="24">
        <f t="shared" si="5"/>
        <v>0.46899999999999997</v>
      </c>
    </row>
    <row r="61" spans="1:9" ht="15.75" customHeight="1" x14ac:dyDescent="0.25">
      <c r="A61" s="26" t="s">
        <v>68</v>
      </c>
      <c r="B61" s="26" t="s">
        <v>13</v>
      </c>
      <c r="C61" s="27">
        <v>0.44600000000000001</v>
      </c>
      <c r="D61" s="24" t="str">
        <f t="shared" si="7"/>
        <v>No requerido o no realizado</v>
      </c>
      <c r="E61" s="24" t="str">
        <f t="shared" si="7"/>
        <v>No requerido o no realizado</v>
      </c>
      <c r="F61" s="24" t="str">
        <f t="shared" si="7"/>
        <v>No requerido o no realizado</v>
      </c>
      <c r="G61" s="24" t="str">
        <f t="shared" si="7"/>
        <v>No requerido o no realizado</v>
      </c>
      <c r="H61" s="24" t="str">
        <f t="shared" si="7"/>
        <v>No requerido o no realizado</v>
      </c>
      <c r="I61" s="24">
        <f t="shared" si="5"/>
        <v>0.44600000000000001</v>
      </c>
    </row>
    <row r="62" spans="1:9" ht="15.75" customHeight="1" x14ac:dyDescent="0.25">
      <c r="A62" s="26" t="s">
        <v>66</v>
      </c>
      <c r="B62" s="26" t="s">
        <v>13</v>
      </c>
      <c r="C62" s="27">
        <v>0.40300000000000002</v>
      </c>
      <c r="D62" s="24" t="str">
        <f t="shared" si="7"/>
        <v>No requerido o no realizado</v>
      </c>
      <c r="E62" s="24" t="str">
        <f t="shared" si="7"/>
        <v>No requerido o no realizado</v>
      </c>
      <c r="F62" s="24" t="str">
        <f t="shared" si="7"/>
        <v>No requerido o no realizado</v>
      </c>
      <c r="G62" s="24" t="str">
        <f t="shared" si="7"/>
        <v>No requerido o no realizado</v>
      </c>
      <c r="H62" s="24" t="str">
        <f t="shared" si="7"/>
        <v>No requerido o no realizado</v>
      </c>
      <c r="I62" s="24">
        <f t="shared" si="5"/>
        <v>0.40300000000000002</v>
      </c>
    </row>
    <row r="63" spans="1:9" ht="15.75" customHeight="1" x14ac:dyDescent="0.25">
      <c r="A63" s="26" t="s">
        <v>85</v>
      </c>
      <c r="B63" s="26" t="s">
        <v>13</v>
      </c>
      <c r="C63" s="27">
        <v>0.378</v>
      </c>
      <c r="D63" s="24" t="str">
        <f t="shared" si="7"/>
        <v>No requerido o no realizado</v>
      </c>
      <c r="E63" s="24" t="str">
        <f t="shared" si="7"/>
        <v>No requerido o no realizado</v>
      </c>
      <c r="F63" s="24" t="str">
        <f t="shared" si="7"/>
        <v>No requerido o no realizado</v>
      </c>
      <c r="G63" s="24" t="str">
        <f t="shared" si="7"/>
        <v>No requerido o no realizado</v>
      </c>
      <c r="H63" s="24" t="str">
        <f t="shared" si="7"/>
        <v>No requerido o no realizado</v>
      </c>
      <c r="I63" s="24">
        <f t="shared" si="5"/>
        <v>0.378</v>
      </c>
    </row>
    <row r="64" spans="1:9" ht="15.75" customHeight="1" x14ac:dyDescent="0.25">
      <c r="A64" s="26" t="s">
        <v>95</v>
      </c>
      <c r="B64" s="26" t="s">
        <v>13</v>
      </c>
      <c r="C64" s="27">
        <v>0.35410000000000003</v>
      </c>
      <c r="D64" s="24" t="str">
        <f t="shared" si="7"/>
        <v>No requerido o no realizado</v>
      </c>
      <c r="E64" s="24" t="str">
        <f t="shared" si="7"/>
        <v>No requerido o no realizado</v>
      </c>
      <c r="F64" s="24" t="str">
        <f t="shared" si="7"/>
        <v>No requerido o no realizado</v>
      </c>
      <c r="G64" s="24" t="str">
        <f t="shared" si="7"/>
        <v>No requerido o no realizado</v>
      </c>
      <c r="H64" s="24" t="str">
        <f t="shared" si="7"/>
        <v>No requerido o no realizado</v>
      </c>
      <c r="I64" s="24">
        <f t="shared" si="5"/>
        <v>0.35410000000000003</v>
      </c>
    </row>
    <row r="65" spans="1:9" ht="15.75" customHeight="1" x14ac:dyDescent="0.25">
      <c r="A65" s="26" t="s">
        <v>92</v>
      </c>
      <c r="B65" s="26" t="s">
        <v>13</v>
      </c>
      <c r="C65" s="27">
        <v>0.29530000000000001</v>
      </c>
      <c r="D65" s="24" t="str">
        <f t="shared" ref="D65:H74" si="8">IF(C65=1,"No requerido",IF(C65="No requerido","No requerido","No requerido o no realizado"))</f>
        <v>No requerido o no realizado</v>
      </c>
      <c r="E65" s="24" t="str">
        <f t="shared" si="8"/>
        <v>No requerido o no realizado</v>
      </c>
      <c r="F65" s="24" t="str">
        <f t="shared" si="8"/>
        <v>No requerido o no realizado</v>
      </c>
      <c r="G65" s="24" t="str">
        <f t="shared" si="8"/>
        <v>No requerido o no realizado</v>
      </c>
      <c r="H65" s="24" t="str">
        <f t="shared" si="8"/>
        <v>No requerido o no realizado</v>
      </c>
      <c r="I65" s="24">
        <f t="shared" si="5"/>
        <v>0.29530000000000001</v>
      </c>
    </row>
    <row r="66" spans="1:9" ht="15.75" customHeight="1" x14ac:dyDescent="0.25">
      <c r="A66" s="26" t="s">
        <v>82</v>
      </c>
      <c r="B66" s="26" t="s">
        <v>13</v>
      </c>
      <c r="C66" s="27">
        <v>0.2069</v>
      </c>
      <c r="D66" s="24" t="str">
        <f t="shared" si="8"/>
        <v>No requerido o no realizado</v>
      </c>
      <c r="E66" s="24" t="str">
        <f t="shared" si="8"/>
        <v>No requerido o no realizado</v>
      </c>
      <c r="F66" s="24" t="str">
        <f t="shared" si="8"/>
        <v>No requerido o no realizado</v>
      </c>
      <c r="G66" s="24" t="str">
        <f t="shared" si="8"/>
        <v>No requerido o no realizado</v>
      </c>
      <c r="H66" s="24" t="str">
        <f t="shared" si="8"/>
        <v>No requerido o no realizado</v>
      </c>
      <c r="I66" s="24">
        <f t="shared" si="5"/>
        <v>0.2069</v>
      </c>
    </row>
    <row r="67" spans="1:9" ht="15.75" customHeight="1" x14ac:dyDescent="0.25">
      <c r="A67" s="26" t="s">
        <v>38</v>
      </c>
      <c r="B67" s="26" t="s">
        <v>13</v>
      </c>
      <c r="C67" s="27">
        <v>0.1774</v>
      </c>
      <c r="D67" s="24" t="str">
        <f t="shared" si="8"/>
        <v>No requerido o no realizado</v>
      </c>
      <c r="E67" s="24" t="str">
        <f t="shared" si="8"/>
        <v>No requerido o no realizado</v>
      </c>
      <c r="F67" s="24" t="str">
        <f t="shared" si="8"/>
        <v>No requerido o no realizado</v>
      </c>
      <c r="G67" s="24" t="str">
        <f t="shared" si="8"/>
        <v>No requerido o no realizado</v>
      </c>
      <c r="H67" s="24" t="str">
        <f t="shared" si="8"/>
        <v>No requerido o no realizado</v>
      </c>
      <c r="I67" s="24">
        <f t="shared" si="5"/>
        <v>0.1774</v>
      </c>
    </row>
    <row r="68" spans="1:9" ht="15.75" customHeight="1" x14ac:dyDescent="0.25">
      <c r="A68" s="26" t="s">
        <v>90</v>
      </c>
      <c r="B68" s="26" t="s">
        <v>13</v>
      </c>
      <c r="C68" s="27">
        <v>0.14000000000000001</v>
      </c>
      <c r="D68" s="24" t="str">
        <f t="shared" si="8"/>
        <v>No requerido o no realizado</v>
      </c>
      <c r="E68" s="24" t="str">
        <f t="shared" si="8"/>
        <v>No requerido o no realizado</v>
      </c>
      <c r="F68" s="24" t="str">
        <f t="shared" si="8"/>
        <v>No requerido o no realizado</v>
      </c>
      <c r="G68" s="24" t="str">
        <f t="shared" si="8"/>
        <v>No requerido o no realizado</v>
      </c>
      <c r="H68" s="24" t="str">
        <f t="shared" si="8"/>
        <v>No requerido o no realizado</v>
      </c>
      <c r="I68" s="24">
        <f t="shared" si="5"/>
        <v>0.14000000000000001</v>
      </c>
    </row>
    <row r="69" spans="1:9" ht="15.75" customHeight="1" x14ac:dyDescent="0.25">
      <c r="A69" s="26" t="s">
        <v>75</v>
      </c>
      <c r="B69" s="26" t="s">
        <v>18</v>
      </c>
      <c r="C69" s="27">
        <v>2.1999999999999999E-2</v>
      </c>
      <c r="D69" s="24" t="str">
        <f t="shared" si="8"/>
        <v>No requerido o no realizado</v>
      </c>
      <c r="E69" s="24" t="str">
        <f t="shared" si="8"/>
        <v>No requerido o no realizado</v>
      </c>
      <c r="F69" s="24" t="str">
        <f t="shared" si="8"/>
        <v>No requerido o no realizado</v>
      </c>
      <c r="G69" s="24" t="str">
        <f t="shared" si="8"/>
        <v>No requerido o no realizado</v>
      </c>
      <c r="H69" s="24" t="str">
        <f t="shared" si="8"/>
        <v>No requerido o no realizado</v>
      </c>
      <c r="I69" s="24">
        <f t="shared" si="5"/>
        <v>2.1999999999999999E-2</v>
      </c>
    </row>
    <row r="70" spans="1:9" ht="15.75" customHeight="1" x14ac:dyDescent="0.25">
      <c r="A70" s="26" t="s">
        <v>87</v>
      </c>
      <c r="B70" s="26" t="s">
        <v>13</v>
      </c>
      <c r="C70" s="27">
        <v>8.0000000000000002E-3</v>
      </c>
      <c r="D70" s="24" t="str">
        <f t="shared" si="8"/>
        <v>No requerido o no realizado</v>
      </c>
      <c r="E70" s="24" t="str">
        <f t="shared" si="8"/>
        <v>No requerido o no realizado</v>
      </c>
      <c r="F70" s="24" t="str">
        <f t="shared" si="8"/>
        <v>No requerido o no realizado</v>
      </c>
      <c r="G70" s="24" t="str">
        <f t="shared" si="8"/>
        <v>No requerido o no realizado</v>
      </c>
      <c r="H70" s="24" t="str">
        <f t="shared" si="8"/>
        <v>No requerido o no realizado</v>
      </c>
      <c r="I70" s="24">
        <f t="shared" ref="I70:I77" si="9">MAX(C70:H70)</f>
        <v>8.0000000000000002E-3</v>
      </c>
    </row>
    <row r="71" spans="1:9" ht="15.75" customHeight="1" x14ac:dyDescent="0.25">
      <c r="A71" s="29" t="s">
        <v>86</v>
      </c>
      <c r="B71" s="29" t="s">
        <v>13</v>
      </c>
      <c r="C71" s="27">
        <v>0</v>
      </c>
      <c r="D71" s="24" t="str">
        <f t="shared" si="8"/>
        <v>No requerido o no realizado</v>
      </c>
      <c r="E71" s="24" t="str">
        <f t="shared" si="8"/>
        <v>No requerido o no realizado</v>
      </c>
      <c r="F71" s="24" t="str">
        <f t="shared" si="8"/>
        <v>No requerido o no realizado</v>
      </c>
      <c r="G71" s="24" t="str">
        <f t="shared" si="8"/>
        <v>No requerido o no realizado</v>
      </c>
      <c r="H71" s="24" t="str">
        <f t="shared" si="8"/>
        <v>No requerido o no realizado</v>
      </c>
      <c r="I71" s="24">
        <f t="shared" si="9"/>
        <v>0</v>
      </c>
    </row>
    <row r="72" spans="1:9" ht="15.75" customHeight="1" x14ac:dyDescent="0.25">
      <c r="A72" s="26" t="s">
        <v>91</v>
      </c>
      <c r="B72" s="26" t="s">
        <v>18</v>
      </c>
      <c r="C72" s="27">
        <v>0</v>
      </c>
      <c r="D72" s="24" t="str">
        <f t="shared" si="8"/>
        <v>No requerido o no realizado</v>
      </c>
      <c r="E72" s="24" t="str">
        <f t="shared" si="8"/>
        <v>No requerido o no realizado</v>
      </c>
      <c r="F72" s="24" t="str">
        <f t="shared" si="8"/>
        <v>No requerido o no realizado</v>
      </c>
      <c r="G72" s="24" t="str">
        <f t="shared" si="8"/>
        <v>No requerido o no realizado</v>
      </c>
      <c r="H72" s="24" t="str">
        <f t="shared" si="8"/>
        <v>No requerido o no realizado</v>
      </c>
      <c r="I72" s="24">
        <f t="shared" si="9"/>
        <v>0</v>
      </c>
    </row>
    <row r="73" spans="1:9" ht="15.75" customHeight="1" x14ac:dyDescent="0.25">
      <c r="A73" s="26" t="s">
        <v>73</v>
      </c>
      <c r="B73" s="26" t="s">
        <v>13</v>
      </c>
      <c r="C73" s="27">
        <v>0</v>
      </c>
      <c r="D73" s="24" t="str">
        <f t="shared" si="8"/>
        <v>No requerido o no realizado</v>
      </c>
      <c r="E73" s="24" t="str">
        <f t="shared" si="8"/>
        <v>No requerido o no realizado</v>
      </c>
      <c r="F73" s="24" t="str">
        <f t="shared" si="8"/>
        <v>No requerido o no realizado</v>
      </c>
      <c r="G73" s="24" t="str">
        <f t="shared" si="8"/>
        <v>No requerido o no realizado</v>
      </c>
      <c r="H73" s="24" t="str">
        <f t="shared" si="8"/>
        <v>No requerido o no realizado</v>
      </c>
      <c r="I73" s="24">
        <f t="shared" si="9"/>
        <v>0</v>
      </c>
    </row>
    <row r="74" spans="1:9" ht="15.75" customHeight="1" x14ac:dyDescent="0.25">
      <c r="A74" s="26" t="s">
        <v>94</v>
      </c>
      <c r="B74" s="26" t="s">
        <v>18</v>
      </c>
      <c r="C74" s="27">
        <v>0</v>
      </c>
      <c r="D74" s="24" t="str">
        <f t="shared" si="8"/>
        <v>No requerido o no realizado</v>
      </c>
      <c r="E74" s="24" t="str">
        <f t="shared" si="8"/>
        <v>No requerido o no realizado</v>
      </c>
      <c r="F74" s="24" t="str">
        <f t="shared" si="8"/>
        <v>No requerido o no realizado</v>
      </c>
      <c r="G74" s="24" t="str">
        <f t="shared" si="8"/>
        <v>No requerido o no realizado</v>
      </c>
      <c r="H74" s="24" t="str">
        <f t="shared" si="8"/>
        <v>No requerido o no realizado</v>
      </c>
      <c r="I74" s="24">
        <f t="shared" si="9"/>
        <v>0</v>
      </c>
    </row>
    <row r="75" spans="1:9" ht="15.75" customHeight="1" x14ac:dyDescent="0.25">
      <c r="A75" s="26" t="s">
        <v>89</v>
      </c>
      <c r="B75" s="26" t="s">
        <v>13</v>
      </c>
      <c r="C75" s="27">
        <v>0</v>
      </c>
      <c r="D75" s="24" t="str">
        <f t="shared" ref="D75:H77" si="10">IF(C75=1,"No requerido",IF(C75="No requerido","No requerido","No requerido o no realizado"))</f>
        <v>No requerido o no realizado</v>
      </c>
      <c r="E75" s="24" t="str">
        <f t="shared" si="10"/>
        <v>No requerido o no realizado</v>
      </c>
      <c r="F75" s="24" t="str">
        <f t="shared" si="10"/>
        <v>No requerido o no realizado</v>
      </c>
      <c r="G75" s="24" t="str">
        <f t="shared" si="10"/>
        <v>No requerido o no realizado</v>
      </c>
      <c r="H75" s="24" t="str">
        <f t="shared" si="10"/>
        <v>No requerido o no realizado</v>
      </c>
      <c r="I75" s="24">
        <f t="shared" si="9"/>
        <v>0</v>
      </c>
    </row>
    <row r="76" spans="1:9" ht="15.75" customHeight="1" x14ac:dyDescent="0.25">
      <c r="A76" s="26" t="s">
        <v>83</v>
      </c>
      <c r="B76" s="26" t="s">
        <v>13</v>
      </c>
      <c r="C76" s="27">
        <v>0</v>
      </c>
      <c r="D76" s="24" t="str">
        <f t="shared" si="10"/>
        <v>No requerido o no realizado</v>
      </c>
      <c r="E76" s="24" t="str">
        <f t="shared" si="10"/>
        <v>No requerido o no realizado</v>
      </c>
      <c r="F76" s="24" t="str">
        <f t="shared" si="10"/>
        <v>No requerido o no realizado</v>
      </c>
      <c r="G76" s="24" t="str">
        <f t="shared" si="10"/>
        <v>No requerido o no realizado</v>
      </c>
      <c r="H76" s="24" t="str">
        <f t="shared" si="10"/>
        <v>No requerido o no realizado</v>
      </c>
      <c r="I76" s="24">
        <f t="shared" si="9"/>
        <v>0</v>
      </c>
    </row>
    <row r="77" spans="1:9" ht="15.75" customHeight="1" x14ac:dyDescent="0.25">
      <c r="A77" s="26" t="s">
        <v>84</v>
      </c>
      <c r="B77" s="26" t="s">
        <v>13</v>
      </c>
      <c r="C77" s="27">
        <v>0</v>
      </c>
      <c r="D77" s="24" t="str">
        <f t="shared" si="10"/>
        <v>No requerido o no realizado</v>
      </c>
      <c r="E77" s="24" t="str">
        <f t="shared" si="10"/>
        <v>No requerido o no realizado</v>
      </c>
      <c r="F77" s="24" t="str">
        <f t="shared" si="10"/>
        <v>No requerido o no realizado</v>
      </c>
      <c r="G77" s="24" t="str">
        <f t="shared" si="10"/>
        <v>No requerido o no realizado</v>
      </c>
      <c r="H77" s="24" t="str">
        <f t="shared" si="10"/>
        <v>No requerido o no realizado</v>
      </c>
      <c r="I77" s="24">
        <f t="shared" si="9"/>
        <v>0</v>
      </c>
    </row>
    <row r="78" spans="1:9" ht="15.75" customHeight="1" x14ac:dyDescent="0.25">
      <c r="A78" s="23"/>
      <c r="B78" s="23"/>
      <c r="C78" s="24"/>
      <c r="D78" s="24"/>
      <c r="E78" s="24"/>
      <c r="F78" s="24"/>
      <c r="G78" s="24"/>
      <c r="H78" s="24"/>
      <c r="I78" s="27"/>
    </row>
    <row r="79" spans="1:9" ht="15.75" customHeight="1" x14ac:dyDescent="0.2"/>
    <row r="80" spans="1:9" ht="15.75" customHeight="1" x14ac:dyDescent="0.2"/>
    <row r="81" spans="3:3" ht="15.75" customHeight="1" x14ac:dyDescent="0.2"/>
    <row r="82" spans="3:3" ht="15.75" customHeight="1" x14ac:dyDescent="0.2"/>
    <row r="83" spans="3:3" ht="15.75" customHeight="1" x14ac:dyDescent="0.2"/>
    <row r="84" spans="3:3" ht="15.75" customHeight="1" x14ac:dyDescent="0.25">
      <c r="C84" s="27"/>
    </row>
    <row r="85" spans="3:3" ht="15.75" customHeight="1" x14ac:dyDescent="0.25">
      <c r="C85" s="27">
        <f>(COUNT(C5:C77))/73</f>
        <v>0.98630136986301364</v>
      </c>
    </row>
    <row r="86" spans="3:3" ht="15.75" customHeight="1" x14ac:dyDescent="0.2"/>
    <row r="87" spans="3:3" ht="15.75" customHeight="1" x14ac:dyDescent="0.2"/>
    <row r="88" spans="3:3" ht="15.75" customHeight="1" x14ac:dyDescent="0.2"/>
    <row r="89" spans="3:3" ht="15.75" customHeight="1" x14ac:dyDescent="0.2"/>
    <row r="90" spans="3:3" ht="15.75" customHeight="1" x14ac:dyDescent="0.2"/>
    <row r="91" spans="3:3" ht="15.75" customHeight="1" x14ac:dyDescent="0.2"/>
    <row r="92" spans="3:3" ht="15.75" customHeight="1" x14ac:dyDescent="0.2"/>
    <row r="93" spans="3:3" ht="15.75" customHeight="1" x14ac:dyDescent="0.2"/>
    <row r="94" spans="3:3" ht="15.75" customHeight="1" x14ac:dyDescent="0.2"/>
    <row r="95" spans="3:3" ht="15.75" customHeight="1" x14ac:dyDescent="0.2"/>
    <row r="96" spans="3:3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</sheetData>
  <autoFilter ref="A4:I77" xr:uid="{A3CF19B8-3577-4578-9482-13BB235BA603}">
    <sortState xmlns:xlrd2="http://schemas.microsoft.com/office/spreadsheetml/2017/richdata2" ref="A5:I77">
      <sortCondition descending="1" ref="C4:C77"/>
    </sortState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/>
  <dimension ref="A1:I1000"/>
  <sheetViews>
    <sheetView workbookViewId="0">
      <selection activeCell="I4" sqref="I4"/>
    </sheetView>
  </sheetViews>
  <sheetFormatPr baseColWidth="10" defaultColWidth="12.625" defaultRowHeight="15" customHeight="1" x14ac:dyDescent="0.2"/>
  <cols>
    <col min="1" max="4" width="9.375" customWidth="1"/>
    <col min="5" max="5" width="12.5" customWidth="1"/>
    <col min="6" max="26" width="9.375" customWidth="1"/>
  </cols>
  <sheetData>
    <row r="1" spans="1:9" x14ac:dyDescent="0.25">
      <c r="A1" s="30" t="s">
        <v>19</v>
      </c>
      <c r="C1" s="28" t="e">
        <f>AVERAGE(I4:I76)</f>
        <v>#DIV/0!</v>
      </c>
      <c r="D1" s="25" t="s">
        <v>20</v>
      </c>
      <c r="E1" s="25" t="s">
        <v>20</v>
      </c>
      <c r="F1" s="25" t="s">
        <v>20</v>
      </c>
      <c r="G1" s="25" t="s">
        <v>20</v>
      </c>
      <c r="H1" s="25" t="s">
        <v>20</v>
      </c>
      <c r="I1" s="25" t="e">
        <f>C1</f>
        <v>#DIV/0!</v>
      </c>
    </row>
    <row r="3" spans="1:9" x14ac:dyDescent="0.25">
      <c r="A3" s="26" t="s">
        <v>21</v>
      </c>
      <c r="B3" s="26" t="s">
        <v>22</v>
      </c>
      <c r="C3" s="23" t="s">
        <v>3</v>
      </c>
      <c r="D3" s="23" t="s">
        <v>4</v>
      </c>
      <c r="E3" s="23" t="s">
        <v>5</v>
      </c>
      <c r="F3" s="23" t="s">
        <v>6</v>
      </c>
      <c r="G3" s="23" t="s">
        <v>23</v>
      </c>
      <c r="H3" s="23" t="s">
        <v>24</v>
      </c>
      <c r="I3" s="23" t="s">
        <v>7</v>
      </c>
    </row>
    <row r="4" spans="1:9" x14ac:dyDescent="0.25">
      <c r="A4" s="26" t="s">
        <v>25</v>
      </c>
      <c r="B4" s="26" t="s">
        <v>11</v>
      </c>
      <c r="C4" s="27" t="s">
        <v>105</v>
      </c>
      <c r="D4" s="24" t="str">
        <f t="shared" ref="D4:D67" si="0">IF(C4=1,"No requerido",IF(C4="No requerido","No requerido","No requerido o no realizado"))</f>
        <v>No requerido o no realizado</v>
      </c>
      <c r="E4" s="24" t="str">
        <f t="shared" ref="E4:H54" si="1">IF(D4=1,"No requerido",IF(D4="No requerido","No requerido","No requerido o no realizado"))</f>
        <v>No requerido o no realizado</v>
      </c>
      <c r="F4" s="24" t="str">
        <f t="shared" si="1"/>
        <v>No requerido o no realizado</v>
      </c>
      <c r="G4" s="24" t="str">
        <f t="shared" si="1"/>
        <v>No requerido o no realizado</v>
      </c>
      <c r="H4" s="24" t="str">
        <f t="shared" si="1"/>
        <v>No requerido o no realizado</v>
      </c>
      <c r="I4" s="27" t="s">
        <v>105</v>
      </c>
    </row>
    <row r="5" spans="1:9" x14ac:dyDescent="0.25">
      <c r="A5" s="26" t="s">
        <v>31</v>
      </c>
      <c r="B5" s="26" t="s">
        <v>11</v>
      </c>
      <c r="C5" s="27" t="s">
        <v>105</v>
      </c>
      <c r="D5" s="24" t="str">
        <f t="shared" si="0"/>
        <v>No requerido o no realizado</v>
      </c>
      <c r="E5" s="24" t="str">
        <f t="shared" si="1"/>
        <v>No requerido o no realizado</v>
      </c>
      <c r="F5" s="24" t="str">
        <f t="shared" si="1"/>
        <v>No requerido o no realizado</v>
      </c>
      <c r="G5" s="24" t="str">
        <f t="shared" si="1"/>
        <v>No requerido o no realizado</v>
      </c>
      <c r="H5" s="24" t="str">
        <f t="shared" si="1"/>
        <v>No requerido o no realizado</v>
      </c>
      <c r="I5" s="27" t="s">
        <v>105</v>
      </c>
    </row>
    <row r="6" spans="1:9" x14ac:dyDescent="0.25">
      <c r="A6" s="26" t="s">
        <v>26</v>
      </c>
      <c r="B6" s="26" t="s">
        <v>11</v>
      </c>
      <c r="C6" s="27" t="s">
        <v>105</v>
      </c>
      <c r="D6" s="24" t="str">
        <f t="shared" si="0"/>
        <v>No requerido o no realizado</v>
      </c>
      <c r="E6" s="24" t="str">
        <f t="shared" si="1"/>
        <v>No requerido o no realizado</v>
      </c>
      <c r="F6" s="24" t="str">
        <f t="shared" si="1"/>
        <v>No requerido o no realizado</v>
      </c>
      <c r="G6" s="24" t="str">
        <f t="shared" si="1"/>
        <v>No requerido o no realizado</v>
      </c>
      <c r="H6" s="24" t="str">
        <f t="shared" si="1"/>
        <v>No requerido o no realizado</v>
      </c>
      <c r="I6" s="27" t="s">
        <v>105</v>
      </c>
    </row>
    <row r="7" spans="1:9" x14ac:dyDescent="0.25">
      <c r="A7" s="26" t="s">
        <v>30</v>
      </c>
      <c r="B7" s="26" t="s">
        <v>11</v>
      </c>
      <c r="C7" s="27" t="s">
        <v>105</v>
      </c>
      <c r="D7" s="24" t="str">
        <f t="shared" si="0"/>
        <v>No requerido o no realizado</v>
      </c>
      <c r="E7" s="24" t="str">
        <f t="shared" si="1"/>
        <v>No requerido o no realizado</v>
      </c>
      <c r="F7" s="24" t="str">
        <f t="shared" si="1"/>
        <v>No requerido o no realizado</v>
      </c>
      <c r="G7" s="24" t="str">
        <f t="shared" si="1"/>
        <v>No requerido o no realizado</v>
      </c>
      <c r="H7" s="24" t="str">
        <f t="shared" si="1"/>
        <v>No requerido o no realizado</v>
      </c>
      <c r="I7" s="27" t="s">
        <v>105</v>
      </c>
    </row>
    <row r="8" spans="1:9" x14ac:dyDescent="0.25">
      <c r="A8" s="26" t="s">
        <v>29</v>
      </c>
      <c r="B8" s="26" t="s">
        <v>11</v>
      </c>
      <c r="C8" s="27" t="s">
        <v>105</v>
      </c>
      <c r="D8" s="24" t="str">
        <f t="shared" si="0"/>
        <v>No requerido o no realizado</v>
      </c>
      <c r="E8" s="24" t="str">
        <f t="shared" si="1"/>
        <v>No requerido o no realizado</v>
      </c>
      <c r="F8" s="24" t="str">
        <f t="shared" si="1"/>
        <v>No requerido o no realizado</v>
      </c>
      <c r="G8" s="24" t="str">
        <f t="shared" si="1"/>
        <v>No requerido o no realizado</v>
      </c>
      <c r="H8" s="24" t="str">
        <f t="shared" si="1"/>
        <v>No requerido o no realizado</v>
      </c>
      <c r="I8" s="27" t="s">
        <v>105</v>
      </c>
    </row>
    <row r="9" spans="1:9" x14ac:dyDescent="0.25">
      <c r="A9" s="26" t="s">
        <v>36</v>
      </c>
      <c r="B9" s="26" t="s">
        <v>11</v>
      </c>
      <c r="C9" s="27" t="s">
        <v>105</v>
      </c>
      <c r="D9" s="24" t="str">
        <f t="shared" si="0"/>
        <v>No requerido o no realizado</v>
      </c>
      <c r="E9" s="24" t="str">
        <f t="shared" si="1"/>
        <v>No requerido o no realizado</v>
      </c>
      <c r="F9" s="24" t="str">
        <f t="shared" si="1"/>
        <v>No requerido o no realizado</v>
      </c>
      <c r="G9" s="24" t="str">
        <f t="shared" si="1"/>
        <v>No requerido o no realizado</v>
      </c>
      <c r="H9" s="24" t="str">
        <f t="shared" si="1"/>
        <v>No requerido o no realizado</v>
      </c>
      <c r="I9" s="27" t="s">
        <v>105</v>
      </c>
    </row>
    <row r="10" spans="1:9" x14ac:dyDescent="0.25">
      <c r="A10" s="26" t="s">
        <v>27</v>
      </c>
      <c r="B10" s="26" t="s">
        <v>11</v>
      </c>
      <c r="C10" s="27" t="s">
        <v>105</v>
      </c>
      <c r="D10" s="24" t="str">
        <f t="shared" si="0"/>
        <v>No requerido o no realizado</v>
      </c>
      <c r="E10" s="24" t="str">
        <f t="shared" si="1"/>
        <v>No requerido o no realizado</v>
      </c>
      <c r="F10" s="24" t="str">
        <f t="shared" si="1"/>
        <v>No requerido o no realizado</v>
      </c>
      <c r="G10" s="24" t="str">
        <f t="shared" si="1"/>
        <v>No requerido o no realizado</v>
      </c>
      <c r="H10" s="24" t="str">
        <f t="shared" si="1"/>
        <v>No requerido o no realizado</v>
      </c>
      <c r="I10" s="27" t="s">
        <v>105</v>
      </c>
    </row>
    <row r="11" spans="1:9" x14ac:dyDescent="0.25">
      <c r="A11" s="26" t="s">
        <v>56</v>
      </c>
      <c r="B11" s="26" t="s">
        <v>13</v>
      </c>
      <c r="C11" s="27" t="s">
        <v>105</v>
      </c>
      <c r="D11" s="24" t="str">
        <f t="shared" si="0"/>
        <v>No requerido o no realizado</v>
      </c>
      <c r="E11" s="24" t="str">
        <f t="shared" si="1"/>
        <v>No requerido o no realizado</v>
      </c>
      <c r="F11" s="24" t="str">
        <f t="shared" si="1"/>
        <v>No requerido o no realizado</v>
      </c>
      <c r="G11" s="24" t="str">
        <f t="shared" si="1"/>
        <v>No requerido o no realizado</v>
      </c>
      <c r="H11" s="24" t="str">
        <f t="shared" si="1"/>
        <v>No requerido o no realizado</v>
      </c>
      <c r="I11" s="27" t="s">
        <v>105</v>
      </c>
    </row>
    <row r="12" spans="1:9" x14ac:dyDescent="0.25">
      <c r="A12" s="26" t="s">
        <v>78</v>
      </c>
      <c r="B12" s="26" t="s">
        <v>13</v>
      </c>
      <c r="C12" s="27" t="s">
        <v>105</v>
      </c>
      <c r="D12" s="24" t="str">
        <f t="shared" si="0"/>
        <v>No requerido o no realizado</v>
      </c>
      <c r="E12" s="24" t="str">
        <f t="shared" si="1"/>
        <v>No requerido o no realizado</v>
      </c>
      <c r="F12" s="24" t="str">
        <f t="shared" si="1"/>
        <v>No requerido o no realizado</v>
      </c>
      <c r="G12" s="24" t="str">
        <f t="shared" si="1"/>
        <v>No requerido o no realizado</v>
      </c>
      <c r="H12" s="24" t="str">
        <f t="shared" si="1"/>
        <v>No requerido o no realizado</v>
      </c>
      <c r="I12" s="27" t="s">
        <v>105</v>
      </c>
    </row>
    <row r="13" spans="1:9" x14ac:dyDescent="0.25">
      <c r="A13" s="26" t="s">
        <v>38</v>
      </c>
      <c r="B13" s="26" t="s">
        <v>13</v>
      </c>
      <c r="C13" s="27" t="s">
        <v>105</v>
      </c>
      <c r="D13" s="24" t="str">
        <f t="shared" si="0"/>
        <v>No requerido o no realizado</v>
      </c>
      <c r="E13" s="24" t="str">
        <f t="shared" si="1"/>
        <v>No requerido o no realizado</v>
      </c>
      <c r="F13" s="24" t="str">
        <f t="shared" si="1"/>
        <v>No requerido o no realizado</v>
      </c>
      <c r="G13" s="24" t="str">
        <f t="shared" si="1"/>
        <v>No requerido o no realizado</v>
      </c>
      <c r="H13" s="24" t="str">
        <f t="shared" si="1"/>
        <v>No requerido o no realizado</v>
      </c>
      <c r="I13" s="27" t="s">
        <v>105</v>
      </c>
    </row>
    <row r="14" spans="1:9" x14ac:dyDescent="0.25">
      <c r="A14" s="26" t="s">
        <v>35</v>
      </c>
      <c r="B14" s="26" t="s">
        <v>13</v>
      </c>
      <c r="C14" s="27" t="s">
        <v>105</v>
      </c>
      <c r="D14" s="24" t="str">
        <f t="shared" si="0"/>
        <v>No requerido o no realizado</v>
      </c>
      <c r="E14" s="24" t="str">
        <f t="shared" si="1"/>
        <v>No requerido o no realizado</v>
      </c>
      <c r="F14" s="24" t="str">
        <f t="shared" si="1"/>
        <v>No requerido o no realizado</v>
      </c>
      <c r="G14" s="24" t="str">
        <f t="shared" si="1"/>
        <v>No requerido o no realizado</v>
      </c>
      <c r="H14" s="24" t="str">
        <f t="shared" si="1"/>
        <v>No requerido o no realizado</v>
      </c>
      <c r="I14" s="27" t="s">
        <v>105</v>
      </c>
    </row>
    <row r="15" spans="1:9" x14ac:dyDescent="0.25">
      <c r="A15" s="29" t="s">
        <v>86</v>
      </c>
      <c r="B15" s="29" t="s">
        <v>13</v>
      </c>
      <c r="C15" s="27" t="s">
        <v>105</v>
      </c>
      <c r="D15" s="24" t="str">
        <f t="shared" si="0"/>
        <v>No requerido o no realizado</v>
      </c>
      <c r="E15" s="24" t="str">
        <f t="shared" si="1"/>
        <v>No requerido o no realizado</v>
      </c>
      <c r="F15" s="24" t="str">
        <f t="shared" si="1"/>
        <v>No requerido o no realizado</v>
      </c>
      <c r="G15" s="24" t="str">
        <f t="shared" si="1"/>
        <v>No requerido o no realizado</v>
      </c>
      <c r="H15" s="24" t="str">
        <f t="shared" si="1"/>
        <v>No requerido o no realizado</v>
      </c>
      <c r="I15" s="27" t="s">
        <v>105</v>
      </c>
    </row>
    <row r="16" spans="1:9" x14ac:dyDescent="0.25">
      <c r="A16" s="26" t="s">
        <v>61</v>
      </c>
      <c r="B16" s="26" t="s">
        <v>13</v>
      </c>
      <c r="C16" s="27" t="s">
        <v>105</v>
      </c>
      <c r="D16" s="24" t="str">
        <f t="shared" si="0"/>
        <v>No requerido o no realizado</v>
      </c>
      <c r="E16" s="24" t="str">
        <f t="shared" si="1"/>
        <v>No requerido o no realizado</v>
      </c>
      <c r="F16" s="24" t="str">
        <f t="shared" si="1"/>
        <v>No requerido o no realizado</v>
      </c>
      <c r="G16" s="24" t="str">
        <f t="shared" si="1"/>
        <v>No requerido o no realizado</v>
      </c>
      <c r="H16" s="24" t="str">
        <f t="shared" si="1"/>
        <v>No requerido o no realizado</v>
      </c>
      <c r="I16" s="27" t="s">
        <v>105</v>
      </c>
    </row>
    <row r="17" spans="1:9" x14ac:dyDescent="0.25">
      <c r="A17" s="26" t="s">
        <v>51</v>
      </c>
      <c r="B17" s="26" t="s">
        <v>13</v>
      </c>
      <c r="C17" s="27" t="s">
        <v>105</v>
      </c>
      <c r="D17" s="24" t="str">
        <f t="shared" si="0"/>
        <v>No requerido o no realizado</v>
      </c>
      <c r="E17" s="24" t="str">
        <f t="shared" si="1"/>
        <v>No requerido o no realizado</v>
      </c>
      <c r="F17" s="24" t="str">
        <f t="shared" si="1"/>
        <v>No requerido o no realizado</v>
      </c>
      <c r="G17" s="24" t="str">
        <f t="shared" si="1"/>
        <v>No requerido o no realizado</v>
      </c>
      <c r="H17" s="24" t="str">
        <f t="shared" si="1"/>
        <v>No requerido o no realizado</v>
      </c>
      <c r="I17" s="27" t="s">
        <v>105</v>
      </c>
    </row>
    <row r="18" spans="1:9" x14ac:dyDescent="0.25">
      <c r="A18" s="26" t="s">
        <v>67</v>
      </c>
      <c r="B18" s="26" t="s">
        <v>13</v>
      </c>
      <c r="C18" s="27" t="s">
        <v>105</v>
      </c>
      <c r="D18" s="24" t="str">
        <f t="shared" si="0"/>
        <v>No requerido o no realizado</v>
      </c>
      <c r="E18" s="24" t="str">
        <f t="shared" si="1"/>
        <v>No requerido o no realizado</v>
      </c>
      <c r="F18" s="24" t="str">
        <f t="shared" si="1"/>
        <v>No requerido o no realizado</v>
      </c>
      <c r="G18" s="24" t="str">
        <f t="shared" si="1"/>
        <v>No requerido o no realizado</v>
      </c>
      <c r="H18" s="24" t="str">
        <f t="shared" si="1"/>
        <v>No requerido o no realizado</v>
      </c>
      <c r="I18" s="27" t="s">
        <v>105</v>
      </c>
    </row>
    <row r="19" spans="1:9" x14ac:dyDescent="0.25">
      <c r="A19" s="26" t="s">
        <v>52</v>
      </c>
      <c r="B19" s="26" t="s">
        <v>13</v>
      </c>
      <c r="C19" s="27" t="s">
        <v>105</v>
      </c>
      <c r="D19" s="24" t="str">
        <f t="shared" si="0"/>
        <v>No requerido o no realizado</v>
      </c>
      <c r="E19" s="24" t="str">
        <f t="shared" si="1"/>
        <v>No requerido o no realizado</v>
      </c>
      <c r="F19" s="24" t="str">
        <f t="shared" si="1"/>
        <v>No requerido o no realizado</v>
      </c>
      <c r="G19" s="24" t="str">
        <f t="shared" si="1"/>
        <v>No requerido o no realizado</v>
      </c>
      <c r="H19" s="24" t="str">
        <f t="shared" si="1"/>
        <v>No requerido o no realizado</v>
      </c>
      <c r="I19" s="27" t="s">
        <v>105</v>
      </c>
    </row>
    <row r="20" spans="1:9" x14ac:dyDescent="0.25">
      <c r="A20" s="26" t="s">
        <v>62</v>
      </c>
      <c r="B20" s="26" t="s">
        <v>13</v>
      </c>
      <c r="C20" s="27" t="s">
        <v>105</v>
      </c>
      <c r="D20" s="24" t="str">
        <f t="shared" si="0"/>
        <v>No requerido o no realizado</v>
      </c>
      <c r="E20" s="24" t="str">
        <f t="shared" si="1"/>
        <v>No requerido o no realizado</v>
      </c>
      <c r="F20" s="24" t="str">
        <f t="shared" si="1"/>
        <v>No requerido o no realizado</v>
      </c>
      <c r="G20" s="24" t="str">
        <f t="shared" si="1"/>
        <v>No requerido o no realizado</v>
      </c>
      <c r="H20" s="24" t="str">
        <f t="shared" si="1"/>
        <v>No requerido o no realizado</v>
      </c>
      <c r="I20" s="27" t="s">
        <v>105</v>
      </c>
    </row>
    <row r="21" spans="1:9" ht="15.75" customHeight="1" x14ac:dyDescent="0.25">
      <c r="A21" s="26" t="s">
        <v>45</v>
      </c>
      <c r="B21" s="26" t="s">
        <v>13</v>
      </c>
      <c r="C21" s="27" t="s">
        <v>105</v>
      </c>
      <c r="D21" s="24" t="str">
        <f t="shared" si="0"/>
        <v>No requerido o no realizado</v>
      </c>
      <c r="E21" s="24" t="str">
        <f t="shared" si="1"/>
        <v>No requerido o no realizado</v>
      </c>
      <c r="F21" s="24" t="str">
        <f t="shared" si="1"/>
        <v>No requerido o no realizado</v>
      </c>
      <c r="G21" s="24" t="str">
        <f t="shared" si="1"/>
        <v>No requerido o no realizado</v>
      </c>
      <c r="H21" s="24" t="str">
        <f t="shared" si="1"/>
        <v>No requerido o no realizado</v>
      </c>
      <c r="I21" s="27" t="s">
        <v>105</v>
      </c>
    </row>
    <row r="22" spans="1:9" ht="15.75" customHeight="1" x14ac:dyDescent="0.25">
      <c r="A22" s="26" t="s">
        <v>37</v>
      </c>
      <c r="B22" s="26" t="s">
        <v>13</v>
      </c>
      <c r="C22" s="27" t="s">
        <v>105</v>
      </c>
      <c r="D22" s="24" t="str">
        <f t="shared" si="0"/>
        <v>No requerido o no realizado</v>
      </c>
      <c r="E22" s="24" t="str">
        <f t="shared" si="1"/>
        <v>No requerido o no realizado</v>
      </c>
      <c r="F22" s="24" t="str">
        <f t="shared" si="1"/>
        <v>No requerido o no realizado</v>
      </c>
      <c r="G22" s="24" t="str">
        <f t="shared" si="1"/>
        <v>No requerido o no realizado</v>
      </c>
      <c r="H22" s="24" t="str">
        <f t="shared" si="1"/>
        <v>No requerido o no realizado</v>
      </c>
      <c r="I22" s="27" t="s">
        <v>105</v>
      </c>
    </row>
    <row r="23" spans="1:9" ht="15.75" customHeight="1" x14ac:dyDescent="0.25">
      <c r="A23" s="26" t="s">
        <v>39</v>
      </c>
      <c r="B23" s="26" t="s">
        <v>13</v>
      </c>
      <c r="C23" s="27" t="s">
        <v>105</v>
      </c>
      <c r="D23" s="24" t="str">
        <f t="shared" si="0"/>
        <v>No requerido o no realizado</v>
      </c>
      <c r="E23" s="24" t="str">
        <f t="shared" si="1"/>
        <v>No requerido o no realizado</v>
      </c>
      <c r="F23" s="24" t="str">
        <f t="shared" si="1"/>
        <v>No requerido o no realizado</v>
      </c>
      <c r="G23" s="24" t="str">
        <f t="shared" si="1"/>
        <v>No requerido o no realizado</v>
      </c>
      <c r="H23" s="24" t="str">
        <f t="shared" si="1"/>
        <v>No requerido o no realizado</v>
      </c>
      <c r="I23" s="27" t="s">
        <v>105</v>
      </c>
    </row>
    <row r="24" spans="1:9" ht="15.75" customHeight="1" x14ac:dyDescent="0.25">
      <c r="A24" s="26" t="s">
        <v>85</v>
      </c>
      <c r="B24" s="26" t="s">
        <v>13</v>
      </c>
      <c r="C24" s="27" t="s">
        <v>105</v>
      </c>
      <c r="D24" s="24" t="str">
        <f t="shared" si="0"/>
        <v>No requerido o no realizado</v>
      </c>
      <c r="E24" s="24" t="str">
        <f t="shared" si="1"/>
        <v>No requerido o no realizado</v>
      </c>
      <c r="F24" s="24" t="str">
        <f t="shared" si="1"/>
        <v>No requerido o no realizado</v>
      </c>
      <c r="G24" s="24" t="str">
        <f t="shared" si="1"/>
        <v>No requerido o no realizado</v>
      </c>
      <c r="H24" s="24" t="str">
        <f t="shared" si="1"/>
        <v>No requerido o no realizado</v>
      </c>
      <c r="I24" s="27" t="s">
        <v>105</v>
      </c>
    </row>
    <row r="25" spans="1:9" ht="15.75" customHeight="1" x14ac:dyDescent="0.25">
      <c r="A25" s="26" t="s">
        <v>46</v>
      </c>
      <c r="B25" s="26" t="s">
        <v>13</v>
      </c>
      <c r="C25" s="27" t="s">
        <v>105</v>
      </c>
      <c r="D25" s="24" t="str">
        <f t="shared" si="0"/>
        <v>No requerido o no realizado</v>
      </c>
      <c r="E25" s="24" t="str">
        <f t="shared" si="1"/>
        <v>No requerido o no realizado</v>
      </c>
      <c r="F25" s="24" t="str">
        <f t="shared" si="1"/>
        <v>No requerido o no realizado</v>
      </c>
      <c r="G25" s="24" t="str">
        <f t="shared" si="1"/>
        <v>No requerido o no realizado</v>
      </c>
      <c r="H25" s="24" t="str">
        <f t="shared" si="1"/>
        <v>No requerido o no realizado</v>
      </c>
      <c r="I25" s="27" t="s">
        <v>105</v>
      </c>
    </row>
    <row r="26" spans="1:9" ht="15.75" customHeight="1" x14ac:dyDescent="0.25">
      <c r="A26" s="26" t="s">
        <v>80</v>
      </c>
      <c r="B26" s="26" t="s">
        <v>13</v>
      </c>
      <c r="C26" s="27" t="s">
        <v>105</v>
      </c>
      <c r="D26" s="24" t="str">
        <f t="shared" si="0"/>
        <v>No requerido o no realizado</v>
      </c>
      <c r="E26" s="24" t="str">
        <f t="shared" si="1"/>
        <v>No requerido o no realizado</v>
      </c>
      <c r="F26" s="24" t="str">
        <f t="shared" si="1"/>
        <v>No requerido o no realizado</v>
      </c>
      <c r="G26" s="24" t="str">
        <f t="shared" si="1"/>
        <v>No requerido o no realizado</v>
      </c>
      <c r="H26" s="24" t="str">
        <f t="shared" si="1"/>
        <v>No requerido o no realizado</v>
      </c>
      <c r="I26" s="27" t="s">
        <v>105</v>
      </c>
    </row>
    <row r="27" spans="1:9" ht="15.75" customHeight="1" x14ac:dyDescent="0.25">
      <c r="A27" s="26" t="s">
        <v>90</v>
      </c>
      <c r="B27" s="26" t="s">
        <v>13</v>
      </c>
      <c r="C27" s="27" t="s">
        <v>105</v>
      </c>
      <c r="D27" s="24" t="str">
        <f t="shared" si="0"/>
        <v>No requerido o no realizado</v>
      </c>
      <c r="E27" s="24" t="str">
        <f t="shared" si="1"/>
        <v>No requerido o no realizado</v>
      </c>
      <c r="F27" s="24" t="str">
        <f t="shared" si="1"/>
        <v>No requerido o no realizado</v>
      </c>
      <c r="G27" s="24" t="str">
        <f t="shared" si="1"/>
        <v>No requerido o no realizado</v>
      </c>
      <c r="H27" s="24" t="str">
        <f t="shared" si="1"/>
        <v>No requerido o no realizado</v>
      </c>
      <c r="I27" s="27" t="s">
        <v>105</v>
      </c>
    </row>
    <row r="28" spans="1:9" ht="15.75" customHeight="1" x14ac:dyDescent="0.25">
      <c r="A28" s="26" t="s">
        <v>32</v>
      </c>
      <c r="B28" s="26" t="s">
        <v>13</v>
      </c>
      <c r="C28" s="27" t="s">
        <v>105</v>
      </c>
      <c r="D28" s="24" t="str">
        <f t="shared" si="0"/>
        <v>No requerido o no realizado</v>
      </c>
      <c r="E28" s="24" t="str">
        <f t="shared" si="1"/>
        <v>No requerido o no realizado</v>
      </c>
      <c r="F28" s="24" t="str">
        <f t="shared" si="1"/>
        <v>No requerido o no realizado</v>
      </c>
      <c r="G28" s="24" t="str">
        <f t="shared" si="1"/>
        <v>No requerido o no realizado</v>
      </c>
      <c r="H28" s="24" t="str">
        <f t="shared" si="1"/>
        <v>No requerido o no realizado</v>
      </c>
      <c r="I28" s="27" t="s">
        <v>105</v>
      </c>
    </row>
    <row r="29" spans="1:9" ht="15.75" customHeight="1" x14ac:dyDescent="0.25">
      <c r="A29" s="26" t="s">
        <v>43</v>
      </c>
      <c r="B29" s="26" t="s">
        <v>13</v>
      </c>
      <c r="C29" s="27" t="s">
        <v>105</v>
      </c>
      <c r="D29" s="24" t="str">
        <f t="shared" si="0"/>
        <v>No requerido o no realizado</v>
      </c>
      <c r="E29" s="24" t="str">
        <f t="shared" si="1"/>
        <v>No requerido o no realizado</v>
      </c>
      <c r="F29" s="24" t="str">
        <f t="shared" si="1"/>
        <v>No requerido o no realizado</v>
      </c>
      <c r="G29" s="24" t="str">
        <f t="shared" si="1"/>
        <v>No requerido o no realizado</v>
      </c>
      <c r="H29" s="24" t="str">
        <f t="shared" si="1"/>
        <v>No requerido o no realizado</v>
      </c>
      <c r="I29" s="27" t="s">
        <v>105</v>
      </c>
    </row>
    <row r="30" spans="1:9" ht="15.75" customHeight="1" x14ac:dyDescent="0.25">
      <c r="A30" s="26" t="s">
        <v>41</v>
      </c>
      <c r="B30" s="26" t="s">
        <v>13</v>
      </c>
      <c r="C30" s="27" t="s">
        <v>105</v>
      </c>
      <c r="D30" s="24" t="str">
        <f t="shared" si="0"/>
        <v>No requerido o no realizado</v>
      </c>
      <c r="E30" s="24" t="str">
        <f t="shared" si="1"/>
        <v>No requerido o no realizado</v>
      </c>
      <c r="F30" s="24" t="str">
        <f t="shared" si="1"/>
        <v>No requerido o no realizado</v>
      </c>
      <c r="G30" s="24" t="str">
        <f t="shared" si="1"/>
        <v>No requerido o no realizado</v>
      </c>
      <c r="H30" s="24" t="str">
        <f t="shared" si="1"/>
        <v>No requerido o no realizado</v>
      </c>
      <c r="I30" s="27" t="s">
        <v>105</v>
      </c>
    </row>
    <row r="31" spans="1:9" ht="15.75" customHeight="1" x14ac:dyDescent="0.25">
      <c r="A31" s="26" t="s">
        <v>73</v>
      </c>
      <c r="B31" s="26" t="s">
        <v>13</v>
      </c>
      <c r="C31" s="27" t="s">
        <v>105</v>
      </c>
      <c r="D31" s="24" t="str">
        <f t="shared" si="0"/>
        <v>No requerido o no realizado</v>
      </c>
      <c r="E31" s="24" t="str">
        <f t="shared" si="1"/>
        <v>No requerido o no realizado</v>
      </c>
      <c r="F31" s="24" t="str">
        <f t="shared" si="1"/>
        <v>No requerido o no realizado</v>
      </c>
      <c r="G31" s="24" t="str">
        <f t="shared" si="1"/>
        <v>No requerido o no realizado</v>
      </c>
      <c r="H31" s="24" t="str">
        <f t="shared" si="1"/>
        <v>No requerido o no realizado</v>
      </c>
      <c r="I31" s="27" t="s">
        <v>105</v>
      </c>
    </row>
    <row r="32" spans="1:9" ht="15.75" customHeight="1" x14ac:dyDescent="0.25">
      <c r="A32" s="26" t="s">
        <v>82</v>
      </c>
      <c r="B32" s="26" t="s">
        <v>13</v>
      </c>
      <c r="C32" s="27" t="s">
        <v>105</v>
      </c>
      <c r="D32" s="24" t="str">
        <f t="shared" si="0"/>
        <v>No requerido o no realizado</v>
      </c>
      <c r="E32" s="24" t="str">
        <f t="shared" si="1"/>
        <v>No requerido o no realizado</v>
      </c>
      <c r="F32" s="24" t="str">
        <f t="shared" si="1"/>
        <v>No requerido o no realizado</v>
      </c>
      <c r="G32" s="24" t="str">
        <f t="shared" si="1"/>
        <v>No requerido o no realizado</v>
      </c>
      <c r="H32" s="24" t="str">
        <f t="shared" si="1"/>
        <v>No requerido o no realizado</v>
      </c>
      <c r="I32" s="27" t="s">
        <v>105</v>
      </c>
    </row>
    <row r="33" spans="1:9" ht="15.75" customHeight="1" x14ac:dyDescent="0.25">
      <c r="A33" s="26" t="s">
        <v>69</v>
      </c>
      <c r="B33" s="26" t="s">
        <v>13</v>
      </c>
      <c r="C33" s="27" t="s">
        <v>105</v>
      </c>
      <c r="D33" s="24" t="str">
        <f t="shared" si="0"/>
        <v>No requerido o no realizado</v>
      </c>
      <c r="E33" s="24" t="str">
        <f t="shared" si="1"/>
        <v>No requerido o no realizado</v>
      </c>
      <c r="F33" s="24" t="str">
        <f t="shared" si="1"/>
        <v>No requerido o no realizado</v>
      </c>
      <c r="G33" s="24" t="str">
        <f t="shared" si="1"/>
        <v>No requerido o no realizado</v>
      </c>
      <c r="H33" s="24" t="str">
        <f t="shared" si="1"/>
        <v>No requerido o no realizado</v>
      </c>
      <c r="I33" s="27" t="s">
        <v>105</v>
      </c>
    </row>
    <row r="34" spans="1:9" ht="15.75" customHeight="1" x14ac:dyDescent="0.25">
      <c r="A34" s="26" t="s">
        <v>49</v>
      </c>
      <c r="B34" s="26" t="s">
        <v>13</v>
      </c>
      <c r="C34" s="27" t="s">
        <v>105</v>
      </c>
      <c r="D34" s="24" t="str">
        <f t="shared" si="0"/>
        <v>No requerido o no realizado</v>
      </c>
      <c r="E34" s="24" t="str">
        <f t="shared" si="1"/>
        <v>No requerido o no realizado</v>
      </c>
      <c r="F34" s="24" t="str">
        <f t="shared" si="1"/>
        <v>No requerido o no realizado</v>
      </c>
      <c r="G34" s="24" t="str">
        <f t="shared" si="1"/>
        <v>No requerido o no realizado</v>
      </c>
      <c r="H34" s="24" t="str">
        <f t="shared" si="1"/>
        <v>No requerido o no realizado</v>
      </c>
      <c r="I34" s="27" t="s">
        <v>105</v>
      </c>
    </row>
    <row r="35" spans="1:9" ht="15.75" customHeight="1" x14ac:dyDescent="0.25">
      <c r="A35" s="26" t="s">
        <v>66</v>
      </c>
      <c r="B35" s="26" t="s">
        <v>13</v>
      </c>
      <c r="C35" s="27" t="s">
        <v>105</v>
      </c>
      <c r="D35" s="24" t="str">
        <f t="shared" si="0"/>
        <v>No requerido o no realizado</v>
      </c>
      <c r="E35" s="24" t="str">
        <f t="shared" si="1"/>
        <v>No requerido o no realizado</v>
      </c>
      <c r="F35" s="24" t="str">
        <f t="shared" si="1"/>
        <v>No requerido o no realizado</v>
      </c>
      <c r="G35" s="24" t="str">
        <f t="shared" si="1"/>
        <v>No requerido o no realizado</v>
      </c>
      <c r="H35" s="24" t="str">
        <f t="shared" si="1"/>
        <v>No requerido o no realizado</v>
      </c>
      <c r="I35" s="27" t="s">
        <v>105</v>
      </c>
    </row>
    <row r="36" spans="1:9" ht="15.75" customHeight="1" x14ac:dyDescent="0.25">
      <c r="A36" s="26" t="s">
        <v>47</v>
      </c>
      <c r="B36" s="26" t="s">
        <v>13</v>
      </c>
      <c r="C36" s="27" t="s">
        <v>105</v>
      </c>
      <c r="D36" s="24" t="str">
        <f t="shared" si="0"/>
        <v>No requerido o no realizado</v>
      </c>
      <c r="E36" s="24" t="str">
        <f t="shared" si="1"/>
        <v>No requerido o no realizado</v>
      </c>
      <c r="F36" s="24" t="str">
        <f t="shared" si="1"/>
        <v>No requerido o no realizado</v>
      </c>
      <c r="G36" s="24" t="str">
        <f t="shared" si="1"/>
        <v>No requerido o no realizado</v>
      </c>
      <c r="H36" s="24" t="str">
        <f t="shared" si="1"/>
        <v>No requerido o no realizado</v>
      </c>
      <c r="I36" s="27" t="s">
        <v>105</v>
      </c>
    </row>
    <row r="37" spans="1:9" ht="15.75" customHeight="1" x14ac:dyDescent="0.25">
      <c r="A37" s="26" t="s">
        <v>50</v>
      </c>
      <c r="B37" s="26" t="s">
        <v>13</v>
      </c>
      <c r="C37" s="27" t="s">
        <v>105</v>
      </c>
      <c r="D37" s="24" t="str">
        <f t="shared" si="0"/>
        <v>No requerido o no realizado</v>
      </c>
      <c r="E37" s="24" t="str">
        <f t="shared" si="1"/>
        <v>No requerido o no realizado</v>
      </c>
      <c r="F37" s="24" t="str">
        <f t="shared" si="1"/>
        <v>No requerido o no realizado</v>
      </c>
      <c r="G37" s="24" t="str">
        <f t="shared" si="1"/>
        <v>No requerido o no realizado</v>
      </c>
      <c r="H37" s="24" t="str">
        <f t="shared" si="1"/>
        <v>No requerido o no realizado</v>
      </c>
      <c r="I37" s="27" t="s">
        <v>105</v>
      </c>
    </row>
    <row r="38" spans="1:9" ht="15.75" customHeight="1" x14ac:dyDescent="0.25">
      <c r="A38" s="26" t="s">
        <v>77</v>
      </c>
      <c r="B38" s="26" t="s">
        <v>13</v>
      </c>
      <c r="C38" s="27" t="s">
        <v>105</v>
      </c>
      <c r="D38" s="24" t="str">
        <f t="shared" si="0"/>
        <v>No requerido o no realizado</v>
      </c>
      <c r="E38" s="24" t="str">
        <f t="shared" si="1"/>
        <v>No requerido o no realizado</v>
      </c>
      <c r="F38" s="24" t="str">
        <f t="shared" si="1"/>
        <v>No requerido o no realizado</v>
      </c>
      <c r="G38" s="24" t="str">
        <f t="shared" si="1"/>
        <v>No requerido o no realizado</v>
      </c>
      <c r="H38" s="24" t="str">
        <f t="shared" si="1"/>
        <v>No requerido o no realizado</v>
      </c>
      <c r="I38" s="27" t="s">
        <v>105</v>
      </c>
    </row>
    <row r="39" spans="1:9" ht="15.75" customHeight="1" x14ac:dyDescent="0.25">
      <c r="A39" s="26" t="s">
        <v>33</v>
      </c>
      <c r="B39" s="26" t="s">
        <v>13</v>
      </c>
      <c r="C39" s="27" t="s">
        <v>105</v>
      </c>
      <c r="D39" s="24" t="str">
        <f t="shared" si="0"/>
        <v>No requerido o no realizado</v>
      </c>
      <c r="E39" s="24" t="str">
        <f t="shared" si="1"/>
        <v>No requerido o no realizado</v>
      </c>
      <c r="F39" s="24" t="str">
        <f t="shared" si="1"/>
        <v>No requerido o no realizado</v>
      </c>
      <c r="G39" s="24" t="str">
        <f t="shared" si="1"/>
        <v>No requerido o no realizado</v>
      </c>
      <c r="H39" s="24" t="str">
        <f t="shared" si="1"/>
        <v>No requerido o no realizado</v>
      </c>
      <c r="I39" s="27" t="s">
        <v>105</v>
      </c>
    </row>
    <row r="40" spans="1:9" ht="15.75" customHeight="1" x14ac:dyDescent="0.25">
      <c r="A40" s="26" t="s">
        <v>57</v>
      </c>
      <c r="B40" s="26" t="s">
        <v>13</v>
      </c>
      <c r="C40" s="27" t="s">
        <v>105</v>
      </c>
      <c r="D40" s="24" t="str">
        <f t="shared" si="0"/>
        <v>No requerido o no realizado</v>
      </c>
      <c r="E40" s="24" t="str">
        <f t="shared" si="1"/>
        <v>No requerido o no realizado</v>
      </c>
      <c r="F40" s="24" t="str">
        <f t="shared" si="1"/>
        <v>No requerido o no realizado</v>
      </c>
      <c r="G40" s="24" t="str">
        <f t="shared" si="1"/>
        <v>No requerido o no realizado</v>
      </c>
      <c r="H40" s="24" t="str">
        <f t="shared" si="1"/>
        <v>No requerido o no realizado</v>
      </c>
      <c r="I40" s="27" t="s">
        <v>105</v>
      </c>
    </row>
    <row r="41" spans="1:9" ht="15.75" customHeight="1" x14ac:dyDescent="0.25">
      <c r="A41" s="26" t="s">
        <v>89</v>
      </c>
      <c r="B41" s="26" t="s">
        <v>13</v>
      </c>
      <c r="C41" s="27" t="s">
        <v>105</v>
      </c>
      <c r="D41" s="24" t="str">
        <f t="shared" si="0"/>
        <v>No requerido o no realizado</v>
      </c>
      <c r="E41" s="24" t="str">
        <f t="shared" si="1"/>
        <v>No requerido o no realizado</v>
      </c>
      <c r="F41" s="24" t="str">
        <f t="shared" si="1"/>
        <v>No requerido o no realizado</v>
      </c>
      <c r="G41" s="24" t="str">
        <f t="shared" si="1"/>
        <v>No requerido o no realizado</v>
      </c>
      <c r="H41" s="24" t="str">
        <f t="shared" si="1"/>
        <v>No requerido o no realizado</v>
      </c>
      <c r="I41" s="27" t="s">
        <v>105</v>
      </c>
    </row>
    <row r="42" spans="1:9" ht="15.75" customHeight="1" x14ac:dyDescent="0.25">
      <c r="A42" s="26" t="s">
        <v>87</v>
      </c>
      <c r="B42" s="26" t="s">
        <v>13</v>
      </c>
      <c r="C42" s="27" t="s">
        <v>105</v>
      </c>
      <c r="D42" s="24" t="str">
        <f t="shared" si="0"/>
        <v>No requerido o no realizado</v>
      </c>
      <c r="E42" s="24" t="str">
        <f t="shared" si="1"/>
        <v>No requerido o no realizado</v>
      </c>
      <c r="F42" s="24" t="str">
        <f t="shared" si="1"/>
        <v>No requerido o no realizado</v>
      </c>
      <c r="G42" s="24" t="str">
        <f t="shared" si="1"/>
        <v>No requerido o no realizado</v>
      </c>
      <c r="H42" s="24" t="str">
        <f t="shared" si="1"/>
        <v>No requerido o no realizado</v>
      </c>
      <c r="I42" s="27" t="s">
        <v>105</v>
      </c>
    </row>
    <row r="43" spans="1:9" ht="15.75" customHeight="1" x14ac:dyDescent="0.25">
      <c r="A43" s="26" t="s">
        <v>92</v>
      </c>
      <c r="B43" s="26" t="s">
        <v>13</v>
      </c>
      <c r="C43" s="27" t="s">
        <v>105</v>
      </c>
      <c r="D43" s="24" t="str">
        <f t="shared" si="0"/>
        <v>No requerido o no realizado</v>
      </c>
      <c r="E43" s="24" t="str">
        <f t="shared" si="1"/>
        <v>No requerido o no realizado</v>
      </c>
      <c r="F43" s="24" t="str">
        <f t="shared" si="1"/>
        <v>No requerido o no realizado</v>
      </c>
      <c r="G43" s="24" t="str">
        <f t="shared" si="1"/>
        <v>No requerido o no realizado</v>
      </c>
      <c r="H43" s="24" t="str">
        <f t="shared" si="1"/>
        <v>No requerido o no realizado</v>
      </c>
      <c r="I43" s="27" t="s">
        <v>105</v>
      </c>
    </row>
    <row r="44" spans="1:9" ht="15.75" customHeight="1" x14ac:dyDescent="0.25">
      <c r="A44" s="26" t="s">
        <v>79</v>
      </c>
      <c r="B44" s="26" t="s">
        <v>13</v>
      </c>
      <c r="C44" s="27" t="s">
        <v>105</v>
      </c>
      <c r="D44" s="24" t="str">
        <f t="shared" si="0"/>
        <v>No requerido o no realizado</v>
      </c>
      <c r="E44" s="24" t="str">
        <f t="shared" si="1"/>
        <v>No requerido o no realizado</v>
      </c>
      <c r="F44" s="24" t="str">
        <f t="shared" si="1"/>
        <v>No requerido o no realizado</v>
      </c>
      <c r="G44" s="24" t="str">
        <f t="shared" si="1"/>
        <v>No requerido o no realizado</v>
      </c>
      <c r="H44" s="24" t="str">
        <f t="shared" si="1"/>
        <v>No requerido o no realizado</v>
      </c>
      <c r="I44" s="27" t="s">
        <v>105</v>
      </c>
    </row>
    <row r="45" spans="1:9" ht="15.75" customHeight="1" x14ac:dyDescent="0.25">
      <c r="A45" s="26" t="s">
        <v>58</v>
      </c>
      <c r="B45" s="26" t="s">
        <v>13</v>
      </c>
      <c r="C45" s="27" t="s">
        <v>105</v>
      </c>
      <c r="D45" s="24" t="str">
        <f t="shared" si="0"/>
        <v>No requerido o no realizado</v>
      </c>
      <c r="E45" s="24" t="str">
        <f t="shared" si="1"/>
        <v>No requerido o no realizado</v>
      </c>
      <c r="F45" s="24" t="str">
        <f t="shared" si="1"/>
        <v>No requerido o no realizado</v>
      </c>
      <c r="G45" s="24" t="str">
        <f t="shared" si="1"/>
        <v>No requerido o no realizado</v>
      </c>
      <c r="H45" s="24" t="str">
        <f t="shared" si="1"/>
        <v>No requerido o no realizado</v>
      </c>
      <c r="I45" s="27" t="s">
        <v>105</v>
      </c>
    </row>
    <row r="46" spans="1:9" ht="15.75" customHeight="1" x14ac:dyDescent="0.25">
      <c r="A46" s="26" t="s">
        <v>83</v>
      </c>
      <c r="B46" s="26" t="s">
        <v>13</v>
      </c>
      <c r="C46" s="27" t="s">
        <v>105</v>
      </c>
      <c r="D46" s="24" t="str">
        <f t="shared" si="0"/>
        <v>No requerido o no realizado</v>
      </c>
      <c r="E46" s="24" t="str">
        <f t="shared" si="1"/>
        <v>No requerido o no realizado</v>
      </c>
      <c r="F46" s="24" t="str">
        <f t="shared" si="1"/>
        <v>No requerido o no realizado</v>
      </c>
      <c r="G46" s="24" t="str">
        <f t="shared" si="1"/>
        <v>No requerido o no realizado</v>
      </c>
      <c r="H46" s="24" t="str">
        <f t="shared" si="1"/>
        <v>No requerido o no realizado</v>
      </c>
      <c r="I46" s="27" t="s">
        <v>105</v>
      </c>
    </row>
    <row r="47" spans="1:9" ht="15.75" customHeight="1" x14ac:dyDescent="0.25">
      <c r="A47" s="26" t="s">
        <v>34</v>
      </c>
      <c r="B47" s="26" t="s">
        <v>13</v>
      </c>
      <c r="C47" s="27" t="s">
        <v>105</v>
      </c>
      <c r="D47" s="24" t="str">
        <f t="shared" si="0"/>
        <v>No requerido o no realizado</v>
      </c>
      <c r="E47" s="24" t="str">
        <f t="shared" si="1"/>
        <v>No requerido o no realizado</v>
      </c>
      <c r="F47" s="24" t="str">
        <f t="shared" si="1"/>
        <v>No requerido o no realizado</v>
      </c>
      <c r="G47" s="24" t="str">
        <f t="shared" si="1"/>
        <v>No requerido o no realizado</v>
      </c>
      <c r="H47" s="24" t="str">
        <f t="shared" si="1"/>
        <v>No requerido o no realizado</v>
      </c>
      <c r="I47" s="27" t="s">
        <v>105</v>
      </c>
    </row>
    <row r="48" spans="1:9" ht="15.75" customHeight="1" x14ac:dyDescent="0.25">
      <c r="A48" s="26" t="s">
        <v>63</v>
      </c>
      <c r="B48" s="26" t="s">
        <v>13</v>
      </c>
      <c r="C48" s="27" t="s">
        <v>105</v>
      </c>
      <c r="D48" s="24" t="str">
        <f t="shared" si="0"/>
        <v>No requerido o no realizado</v>
      </c>
      <c r="E48" s="24" t="str">
        <f t="shared" si="1"/>
        <v>No requerido o no realizado</v>
      </c>
      <c r="F48" s="24" t="str">
        <f t="shared" si="1"/>
        <v>No requerido o no realizado</v>
      </c>
      <c r="G48" s="24" t="str">
        <f t="shared" si="1"/>
        <v>No requerido o no realizado</v>
      </c>
      <c r="H48" s="24" t="str">
        <f t="shared" si="1"/>
        <v>No requerido o no realizado</v>
      </c>
      <c r="I48" s="27" t="s">
        <v>105</v>
      </c>
    </row>
    <row r="49" spans="1:9" ht="15.75" customHeight="1" x14ac:dyDescent="0.25">
      <c r="A49" s="26" t="s">
        <v>64</v>
      </c>
      <c r="B49" s="26" t="s">
        <v>13</v>
      </c>
      <c r="C49" s="27" t="s">
        <v>105</v>
      </c>
      <c r="D49" s="24" t="str">
        <f t="shared" si="0"/>
        <v>No requerido o no realizado</v>
      </c>
      <c r="E49" s="24" t="str">
        <f t="shared" si="1"/>
        <v>No requerido o no realizado</v>
      </c>
      <c r="F49" s="24" t="str">
        <f t="shared" si="1"/>
        <v>No requerido o no realizado</v>
      </c>
      <c r="G49" s="24" t="str">
        <f t="shared" si="1"/>
        <v>No requerido o no realizado</v>
      </c>
      <c r="H49" s="24" t="str">
        <f t="shared" si="1"/>
        <v>No requerido o no realizado</v>
      </c>
      <c r="I49" s="27" t="s">
        <v>105</v>
      </c>
    </row>
    <row r="50" spans="1:9" ht="15.75" customHeight="1" x14ac:dyDescent="0.25">
      <c r="A50" s="26" t="s">
        <v>65</v>
      </c>
      <c r="B50" s="26" t="s">
        <v>13</v>
      </c>
      <c r="C50" s="27" t="s">
        <v>105</v>
      </c>
      <c r="D50" s="24" t="str">
        <f t="shared" si="0"/>
        <v>No requerido o no realizado</v>
      </c>
      <c r="E50" s="24" t="str">
        <f t="shared" si="1"/>
        <v>No requerido o no realizado</v>
      </c>
      <c r="F50" s="24" t="str">
        <f t="shared" si="1"/>
        <v>No requerido o no realizado</v>
      </c>
      <c r="G50" s="24" t="str">
        <f t="shared" si="1"/>
        <v>No requerido o no realizado</v>
      </c>
      <c r="H50" s="24" t="str">
        <f t="shared" si="1"/>
        <v>No requerido o no realizado</v>
      </c>
      <c r="I50" s="27" t="s">
        <v>105</v>
      </c>
    </row>
    <row r="51" spans="1:9" ht="15.75" customHeight="1" x14ac:dyDescent="0.25">
      <c r="A51" s="26" t="s">
        <v>68</v>
      </c>
      <c r="B51" s="26" t="s">
        <v>13</v>
      </c>
      <c r="C51" s="27" t="s">
        <v>105</v>
      </c>
      <c r="D51" s="24" t="str">
        <f t="shared" si="0"/>
        <v>No requerido o no realizado</v>
      </c>
      <c r="E51" s="24" t="str">
        <f t="shared" si="1"/>
        <v>No requerido o no realizado</v>
      </c>
      <c r="F51" s="24" t="str">
        <f t="shared" si="1"/>
        <v>No requerido o no realizado</v>
      </c>
      <c r="G51" s="24" t="str">
        <f t="shared" si="1"/>
        <v>No requerido o no realizado</v>
      </c>
      <c r="H51" s="24" t="str">
        <f t="shared" si="1"/>
        <v>No requerido o no realizado</v>
      </c>
      <c r="I51" s="27" t="s">
        <v>105</v>
      </c>
    </row>
    <row r="52" spans="1:9" ht="15.75" customHeight="1" x14ac:dyDescent="0.25">
      <c r="A52" s="26" t="s">
        <v>53</v>
      </c>
      <c r="B52" s="26" t="s">
        <v>13</v>
      </c>
      <c r="C52" s="27" t="s">
        <v>105</v>
      </c>
      <c r="D52" s="24" t="str">
        <f t="shared" si="0"/>
        <v>No requerido o no realizado</v>
      </c>
      <c r="E52" s="24" t="str">
        <f t="shared" si="1"/>
        <v>No requerido o no realizado</v>
      </c>
      <c r="F52" s="24" t="str">
        <f t="shared" si="1"/>
        <v>No requerido o no realizado</v>
      </c>
      <c r="G52" s="24" t="str">
        <f t="shared" si="1"/>
        <v>No requerido o no realizado</v>
      </c>
      <c r="H52" s="24" t="str">
        <f t="shared" si="1"/>
        <v>No requerido o no realizado</v>
      </c>
      <c r="I52" s="27" t="s">
        <v>105</v>
      </c>
    </row>
    <row r="53" spans="1:9" ht="15.75" customHeight="1" x14ac:dyDescent="0.25">
      <c r="A53" s="26" t="s">
        <v>84</v>
      </c>
      <c r="B53" s="26" t="s">
        <v>13</v>
      </c>
      <c r="C53" s="27" t="s">
        <v>105</v>
      </c>
      <c r="D53" s="24" t="str">
        <f t="shared" si="0"/>
        <v>No requerido o no realizado</v>
      </c>
      <c r="E53" s="24" t="str">
        <f t="shared" si="1"/>
        <v>No requerido o no realizado</v>
      </c>
      <c r="F53" s="24" t="str">
        <f t="shared" si="1"/>
        <v>No requerido o no realizado</v>
      </c>
      <c r="G53" s="24" t="str">
        <f t="shared" si="1"/>
        <v>No requerido o no realizado</v>
      </c>
      <c r="H53" s="24" t="str">
        <f t="shared" si="1"/>
        <v>No requerido o no realizado</v>
      </c>
      <c r="I53" s="27" t="s">
        <v>105</v>
      </c>
    </row>
    <row r="54" spans="1:9" ht="15.75" customHeight="1" x14ac:dyDescent="0.25">
      <c r="A54" s="26" t="s">
        <v>95</v>
      </c>
      <c r="B54" s="26" t="s">
        <v>13</v>
      </c>
      <c r="C54" s="27" t="s">
        <v>105</v>
      </c>
      <c r="D54" s="24" t="str">
        <f t="shared" si="0"/>
        <v>No requerido o no realizado</v>
      </c>
      <c r="E54" s="24" t="str">
        <f t="shared" si="1"/>
        <v>No requerido o no realizado</v>
      </c>
      <c r="F54" s="24" t="str">
        <f t="shared" ref="E54:H65" si="2">IF(E54=1,"No requerido",IF(E54="No requerido","No requerido","No requerido o no realizado"))</f>
        <v>No requerido o no realizado</v>
      </c>
      <c r="G54" s="24" t="str">
        <f t="shared" si="2"/>
        <v>No requerido o no realizado</v>
      </c>
      <c r="H54" s="24" t="str">
        <f t="shared" si="2"/>
        <v>No requerido o no realizado</v>
      </c>
      <c r="I54" s="27" t="s">
        <v>105</v>
      </c>
    </row>
    <row r="55" spans="1:9" ht="15.75" customHeight="1" x14ac:dyDescent="0.25">
      <c r="A55" s="26" t="s">
        <v>48</v>
      </c>
      <c r="B55" s="26" t="s">
        <v>13</v>
      </c>
      <c r="C55" s="27" t="s">
        <v>105</v>
      </c>
      <c r="D55" s="24" t="str">
        <f t="shared" si="0"/>
        <v>No requerido o no realizado</v>
      </c>
      <c r="E55" s="24" t="str">
        <f t="shared" si="2"/>
        <v>No requerido o no realizado</v>
      </c>
      <c r="F55" s="24" t="str">
        <f t="shared" si="2"/>
        <v>No requerido o no realizado</v>
      </c>
      <c r="G55" s="24" t="str">
        <f t="shared" si="2"/>
        <v>No requerido o no realizado</v>
      </c>
      <c r="H55" s="24" t="str">
        <f t="shared" si="2"/>
        <v>No requerido o no realizado</v>
      </c>
      <c r="I55" s="27" t="s">
        <v>105</v>
      </c>
    </row>
    <row r="56" spans="1:9" ht="15.75" customHeight="1" x14ac:dyDescent="0.25">
      <c r="A56" s="26" t="s">
        <v>59</v>
      </c>
      <c r="B56" s="26" t="s">
        <v>13</v>
      </c>
      <c r="C56" s="27" t="s">
        <v>105</v>
      </c>
      <c r="D56" s="24" t="str">
        <f t="shared" si="0"/>
        <v>No requerido o no realizado</v>
      </c>
      <c r="E56" s="24" t="str">
        <f t="shared" si="2"/>
        <v>No requerido o no realizado</v>
      </c>
      <c r="F56" s="24" t="str">
        <f t="shared" si="2"/>
        <v>No requerido o no realizado</v>
      </c>
      <c r="G56" s="24" t="str">
        <f t="shared" si="2"/>
        <v>No requerido o no realizado</v>
      </c>
      <c r="H56" s="24" t="str">
        <f t="shared" si="2"/>
        <v>No requerido o no realizado</v>
      </c>
      <c r="I56" s="27" t="s">
        <v>105</v>
      </c>
    </row>
    <row r="57" spans="1:9" ht="15.75" customHeight="1" x14ac:dyDescent="0.25">
      <c r="A57" s="26" t="s">
        <v>42</v>
      </c>
      <c r="B57" s="26" t="s">
        <v>14</v>
      </c>
      <c r="C57" s="27" t="s">
        <v>105</v>
      </c>
      <c r="D57" s="24" t="str">
        <f t="shared" si="0"/>
        <v>No requerido o no realizado</v>
      </c>
      <c r="E57" s="24" t="str">
        <f t="shared" si="2"/>
        <v>No requerido o no realizado</v>
      </c>
      <c r="F57" s="24" t="str">
        <f t="shared" si="2"/>
        <v>No requerido o no realizado</v>
      </c>
      <c r="G57" s="24" t="str">
        <f t="shared" si="2"/>
        <v>No requerido o no realizado</v>
      </c>
      <c r="H57" s="24" t="str">
        <f t="shared" si="2"/>
        <v>No requerido o no realizado</v>
      </c>
      <c r="I57" s="27" t="s">
        <v>105</v>
      </c>
    </row>
    <row r="58" spans="1:9" ht="15.75" customHeight="1" x14ac:dyDescent="0.25">
      <c r="A58" s="26" t="s">
        <v>55</v>
      </c>
      <c r="B58" s="26" t="s">
        <v>16</v>
      </c>
      <c r="C58" s="27" t="s">
        <v>105</v>
      </c>
      <c r="D58" s="24" t="str">
        <f t="shared" si="0"/>
        <v>No requerido o no realizado</v>
      </c>
      <c r="E58" s="24" t="str">
        <f t="shared" si="2"/>
        <v>No requerido o no realizado</v>
      </c>
      <c r="F58" s="24" t="str">
        <f t="shared" si="2"/>
        <v>No requerido o no realizado</v>
      </c>
      <c r="G58" s="24" t="str">
        <f t="shared" si="2"/>
        <v>No requerido o no realizado</v>
      </c>
      <c r="H58" s="24" t="str">
        <f t="shared" si="2"/>
        <v>No requerido o no realizado</v>
      </c>
      <c r="I58" s="27" t="s">
        <v>105</v>
      </c>
    </row>
    <row r="59" spans="1:9" ht="15.75" customHeight="1" x14ac:dyDescent="0.25">
      <c r="A59" s="26" t="s">
        <v>70</v>
      </c>
      <c r="B59" s="26" t="s">
        <v>16</v>
      </c>
      <c r="C59" s="27" t="s">
        <v>105</v>
      </c>
      <c r="D59" s="24" t="str">
        <f t="shared" si="0"/>
        <v>No requerido o no realizado</v>
      </c>
      <c r="E59" s="24" t="str">
        <f t="shared" si="2"/>
        <v>No requerido o no realizado</v>
      </c>
      <c r="F59" s="24" t="str">
        <f t="shared" si="2"/>
        <v>No requerido o no realizado</v>
      </c>
      <c r="G59" s="24" t="str">
        <f t="shared" si="2"/>
        <v>No requerido o no realizado</v>
      </c>
      <c r="H59" s="24" t="str">
        <f t="shared" si="2"/>
        <v>No requerido o no realizado</v>
      </c>
      <c r="I59" s="27" t="s">
        <v>105</v>
      </c>
    </row>
    <row r="60" spans="1:9" ht="15.75" customHeight="1" x14ac:dyDescent="0.25">
      <c r="A60" s="26" t="s">
        <v>88</v>
      </c>
      <c r="B60" s="26" t="s">
        <v>16</v>
      </c>
      <c r="C60" s="27" t="s">
        <v>105</v>
      </c>
      <c r="D60" s="24" t="str">
        <f t="shared" si="0"/>
        <v>No requerido o no realizado</v>
      </c>
      <c r="E60" s="24" t="str">
        <f t="shared" si="2"/>
        <v>No requerido o no realizado</v>
      </c>
      <c r="F60" s="24" t="str">
        <f t="shared" si="2"/>
        <v>No requerido o no realizado</v>
      </c>
      <c r="G60" s="24" t="str">
        <f t="shared" si="2"/>
        <v>No requerido o no realizado</v>
      </c>
      <c r="H60" s="24" t="str">
        <f t="shared" si="2"/>
        <v>No requerido o no realizado</v>
      </c>
      <c r="I60" s="27" t="s">
        <v>105</v>
      </c>
    </row>
    <row r="61" spans="1:9" ht="15.75" customHeight="1" x14ac:dyDescent="0.25">
      <c r="A61" s="26" t="s">
        <v>91</v>
      </c>
      <c r="B61" s="26" t="s">
        <v>18</v>
      </c>
      <c r="C61" s="27" t="s">
        <v>105</v>
      </c>
      <c r="D61" s="24" t="str">
        <f t="shared" si="0"/>
        <v>No requerido o no realizado</v>
      </c>
      <c r="E61" s="24" t="str">
        <f t="shared" si="2"/>
        <v>No requerido o no realizado</v>
      </c>
      <c r="F61" s="24" t="str">
        <f t="shared" si="2"/>
        <v>No requerido o no realizado</v>
      </c>
      <c r="G61" s="24" t="str">
        <f t="shared" si="2"/>
        <v>No requerido o no realizado</v>
      </c>
      <c r="H61" s="24" t="str">
        <f t="shared" si="2"/>
        <v>No requerido o no realizado</v>
      </c>
      <c r="I61" s="27" t="s">
        <v>105</v>
      </c>
    </row>
    <row r="62" spans="1:9" ht="15.75" customHeight="1" x14ac:dyDescent="0.25">
      <c r="A62" s="26" t="s">
        <v>96</v>
      </c>
      <c r="B62" s="26" t="s">
        <v>18</v>
      </c>
      <c r="C62" s="27" t="s">
        <v>105</v>
      </c>
      <c r="D62" s="24" t="str">
        <f t="shared" si="0"/>
        <v>No requerido o no realizado</v>
      </c>
      <c r="E62" s="24" t="str">
        <f t="shared" si="2"/>
        <v>No requerido o no realizado</v>
      </c>
      <c r="F62" s="24" t="str">
        <f t="shared" si="2"/>
        <v>No requerido o no realizado</v>
      </c>
      <c r="G62" s="24" t="str">
        <f t="shared" si="2"/>
        <v>No requerido o no realizado</v>
      </c>
      <c r="H62" s="24" t="str">
        <f t="shared" si="2"/>
        <v>No requerido o no realizado</v>
      </c>
      <c r="I62" s="27" t="s">
        <v>105</v>
      </c>
    </row>
    <row r="63" spans="1:9" ht="15.75" customHeight="1" x14ac:dyDescent="0.25">
      <c r="A63" s="26" t="s">
        <v>93</v>
      </c>
      <c r="B63" s="26" t="s">
        <v>18</v>
      </c>
      <c r="C63" s="27" t="s">
        <v>105</v>
      </c>
      <c r="D63" s="24" t="str">
        <f t="shared" si="0"/>
        <v>No requerido o no realizado</v>
      </c>
      <c r="E63" s="24" t="str">
        <f t="shared" si="2"/>
        <v>No requerido o no realizado</v>
      </c>
      <c r="F63" s="24" t="str">
        <f t="shared" si="2"/>
        <v>No requerido o no realizado</v>
      </c>
      <c r="G63" s="24" t="str">
        <f t="shared" si="2"/>
        <v>No requerido o no realizado</v>
      </c>
      <c r="H63" s="24" t="str">
        <f t="shared" si="2"/>
        <v>No requerido o no realizado</v>
      </c>
      <c r="I63" s="27" t="s">
        <v>105</v>
      </c>
    </row>
    <row r="64" spans="1:9" ht="15.75" customHeight="1" x14ac:dyDescent="0.25">
      <c r="A64" s="26" t="s">
        <v>71</v>
      </c>
      <c r="B64" s="26" t="s">
        <v>18</v>
      </c>
      <c r="C64" s="27" t="s">
        <v>105</v>
      </c>
      <c r="D64" s="24" t="str">
        <f t="shared" si="0"/>
        <v>No requerido o no realizado</v>
      </c>
      <c r="E64" s="24" t="str">
        <f t="shared" si="2"/>
        <v>No requerido o no realizado</v>
      </c>
      <c r="F64" s="24" t="str">
        <f t="shared" si="2"/>
        <v>No requerido o no realizado</v>
      </c>
      <c r="G64" s="24" t="str">
        <f t="shared" si="2"/>
        <v>No requerido o no realizado</v>
      </c>
      <c r="H64" s="24" t="str">
        <f t="shared" si="2"/>
        <v>No requerido o no realizado</v>
      </c>
      <c r="I64" s="27" t="s">
        <v>105</v>
      </c>
    </row>
    <row r="65" spans="1:9" ht="15.75" customHeight="1" x14ac:dyDescent="0.25">
      <c r="A65" s="26" t="s">
        <v>94</v>
      </c>
      <c r="B65" s="26" t="s">
        <v>18</v>
      </c>
      <c r="C65" s="27" t="s">
        <v>105</v>
      </c>
      <c r="D65" s="24" t="str">
        <f t="shared" si="0"/>
        <v>No requerido o no realizado</v>
      </c>
      <c r="E65" s="24" t="str">
        <f t="shared" si="2"/>
        <v>No requerido o no realizado</v>
      </c>
      <c r="F65" s="24" t="str">
        <f t="shared" si="2"/>
        <v>No requerido o no realizado</v>
      </c>
      <c r="G65" s="24" t="str">
        <f t="shared" si="2"/>
        <v>No requerido o no realizado</v>
      </c>
      <c r="H65" s="24" t="str">
        <f t="shared" si="2"/>
        <v>No requerido o no realizado</v>
      </c>
      <c r="I65" s="27" t="s">
        <v>105</v>
      </c>
    </row>
    <row r="66" spans="1:9" ht="15.75" customHeight="1" x14ac:dyDescent="0.25">
      <c r="A66" s="26" t="s">
        <v>74</v>
      </c>
      <c r="B66" s="26" t="s">
        <v>18</v>
      </c>
      <c r="C66" s="27" t="s">
        <v>105</v>
      </c>
      <c r="D66" s="24" t="str">
        <f t="shared" si="0"/>
        <v>No requerido o no realizado</v>
      </c>
      <c r="E66" s="24" t="str">
        <f t="shared" ref="E66:H76" si="3">IF(D66=1,"No requerido",IF(D66="No requerido","No requerido","No requerido o no realizado"))</f>
        <v>No requerido o no realizado</v>
      </c>
      <c r="F66" s="24" t="str">
        <f t="shared" si="3"/>
        <v>No requerido o no realizado</v>
      </c>
      <c r="G66" s="24" t="str">
        <f t="shared" si="3"/>
        <v>No requerido o no realizado</v>
      </c>
      <c r="H66" s="24" t="str">
        <f t="shared" si="3"/>
        <v>No requerido o no realizado</v>
      </c>
      <c r="I66" s="27" t="s">
        <v>105</v>
      </c>
    </row>
    <row r="67" spans="1:9" ht="15.75" customHeight="1" x14ac:dyDescent="0.25">
      <c r="A67" s="26" t="s">
        <v>72</v>
      </c>
      <c r="B67" s="26" t="s">
        <v>18</v>
      </c>
      <c r="C67" s="27" t="s">
        <v>105</v>
      </c>
      <c r="D67" s="24" t="str">
        <f t="shared" si="0"/>
        <v>No requerido o no realizado</v>
      </c>
      <c r="E67" s="24" t="str">
        <f t="shared" si="3"/>
        <v>No requerido o no realizado</v>
      </c>
      <c r="F67" s="24" t="str">
        <f t="shared" si="3"/>
        <v>No requerido o no realizado</v>
      </c>
      <c r="G67" s="24" t="str">
        <f t="shared" si="3"/>
        <v>No requerido o no realizado</v>
      </c>
      <c r="H67" s="24" t="str">
        <f t="shared" si="3"/>
        <v>No requerido o no realizado</v>
      </c>
      <c r="I67" s="27" t="s">
        <v>105</v>
      </c>
    </row>
    <row r="68" spans="1:9" ht="15.75" customHeight="1" x14ac:dyDescent="0.25">
      <c r="A68" s="26" t="s">
        <v>75</v>
      </c>
      <c r="B68" s="26" t="s">
        <v>18</v>
      </c>
      <c r="C68" s="27" t="s">
        <v>105</v>
      </c>
      <c r="D68" s="24" t="str">
        <f t="shared" ref="D68:D76" si="4">IF(C68=1,"No requerido",IF(C68="No requerido","No requerido","No requerido o no realizado"))</f>
        <v>No requerido o no realizado</v>
      </c>
      <c r="E68" s="24" t="str">
        <f t="shared" si="3"/>
        <v>No requerido o no realizado</v>
      </c>
      <c r="F68" s="24" t="str">
        <f t="shared" si="3"/>
        <v>No requerido o no realizado</v>
      </c>
      <c r="G68" s="24" t="str">
        <f t="shared" si="3"/>
        <v>No requerido o no realizado</v>
      </c>
      <c r="H68" s="24" t="str">
        <f t="shared" si="3"/>
        <v>No requerido o no realizado</v>
      </c>
      <c r="I68" s="27" t="s">
        <v>105</v>
      </c>
    </row>
    <row r="69" spans="1:9" ht="15.75" customHeight="1" x14ac:dyDescent="0.25">
      <c r="A69" s="26" t="s">
        <v>60</v>
      </c>
      <c r="B69" s="26" t="s">
        <v>17</v>
      </c>
      <c r="C69" s="27" t="s">
        <v>105</v>
      </c>
      <c r="D69" s="24" t="str">
        <f t="shared" si="4"/>
        <v>No requerido o no realizado</v>
      </c>
      <c r="E69" s="24" t="str">
        <f t="shared" si="3"/>
        <v>No requerido o no realizado</v>
      </c>
      <c r="F69" s="24" t="str">
        <f t="shared" si="3"/>
        <v>No requerido o no realizado</v>
      </c>
      <c r="G69" s="24" t="str">
        <f t="shared" si="3"/>
        <v>No requerido o no realizado</v>
      </c>
      <c r="H69" s="24" t="str">
        <f t="shared" si="3"/>
        <v>No requerido o no realizado</v>
      </c>
      <c r="I69" s="27" t="s">
        <v>105</v>
      </c>
    </row>
    <row r="70" spans="1:9" ht="15.75" customHeight="1" x14ac:dyDescent="0.25">
      <c r="A70" s="26" t="s">
        <v>2</v>
      </c>
      <c r="B70" s="26" t="s">
        <v>15</v>
      </c>
      <c r="C70" s="27" t="s">
        <v>105</v>
      </c>
      <c r="D70" s="24" t="str">
        <f t="shared" si="4"/>
        <v>No requerido o no realizado</v>
      </c>
      <c r="E70" s="24" t="str">
        <f t="shared" si="3"/>
        <v>No requerido o no realizado</v>
      </c>
      <c r="F70" s="24" t="str">
        <f t="shared" si="3"/>
        <v>No requerido o no realizado</v>
      </c>
      <c r="G70" s="24" t="str">
        <f t="shared" si="3"/>
        <v>No requerido o no realizado</v>
      </c>
      <c r="H70" s="24" t="str">
        <f t="shared" si="3"/>
        <v>No requerido o no realizado</v>
      </c>
      <c r="I70" s="27" t="s">
        <v>105</v>
      </c>
    </row>
    <row r="71" spans="1:9" ht="15.75" customHeight="1" x14ac:dyDescent="0.25">
      <c r="A71" s="26" t="s">
        <v>76</v>
      </c>
      <c r="B71" s="26" t="s">
        <v>15</v>
      </c>
      <c r="C71" s="27" t="s">
        <v>105</v>
      </c>
      <c r="D71" s="24" t="str">
        <f t="shared" si="4"/>
        <v>No requerido o no realizado</v>
      </c>
      <c r="E71" s="24" t="str">
        <f t="shared" si="3"/>
        <v>No requerido o no realizado</v>
      </c>
      <c r="F71" s="24" t="str">
        <f t="shared" si="3"/>
        <v>No requerido o no realizado</v>
      </c>
      <c r="G71" s="24" t="str">
        <f t="shared" si="3"/>
        <v>No requerido o no realizado</v>
      </c>
      <c r="H71" s="24" t="str">
        <f t="shared" si="3"/>
        <v>No requerido o no realizado</v>
      </c>
      <c r="I71" s="27" t="s">
        <v>105</v>
      </c>
    </row>
    <row r="72" spans="1:9" ht="15.75" customHeight="1" x14ac:dyDescent="0.25">
      <c r="A72" s="26" t="s">
        <v>54</v>
      </c>
      <c r="B72" s="26" t="s">
        <v>15</v>
      </c>
      <c r="C72" s="27" t="s">
        <v>105</v>
      </c>
      <c r="D72" s="24" t="str">
        <f t="shared" si="4"/>
        <v>No requerido o no realizado</v>
      </c>
      <c r="E72" s="24" t="str">
        <f t="shared" si="3"/>
        <v>No requerido o no realizado</v>
      </c>
      <c r="F72" s="24" t="str">
        <f t="shared" si="3"/>
        <v>No requerido o no realizado</v>
      </c>
      <c r="G72" s="24" t="str">
        <f t="shared" si="3"/>
        <v>No requerido o no realizado</v>
      </c>
      <c r="H72" s="24" t="str">
        <f t="shared" si="3"/>
        <v>No requerido o no realizado</v>
      </c>
      <c r="I72" s="27" t="s">
        <v>105</v>
      </c>
    </row>
    <row r="73" spans="1:9" ht="15.75" customHeight="1" x14ac:dyDescent="0.25">
      <c r="A73" s="26" t="s">
        <v>40</v>
      </c>
      <c r="B73" s="26" t="s">
        <v>12</v>
      </c>
      <c r="C73" s="27" t="s">
        <v>105</v>
      </c>
      <c r="D73" s="24" t="str">
        <f t="shared" si="4"/>
        <v>No requerido o no realizado</v>
      </c>
      <c r="E73" s="24" t="str">
        <f t="shared" si="3"/>
        <v>No requerido o no realizado</v>
      </c>
      <c r="F73" s="24" t="str">
        <f t="shared" si="3"/>
        <v>No requerido o no realizado</v>
      </c>
      <c r="G73" s="24" t="str">
        <f t="shared" si="3"/>
        <v>No requerido o no realizado</v>
      </c>
      <c r="H73" s="24" t="str">
        <f t="shared" si="3"/>
        <v>No requerido o no realizado</v>
      </c>
      <c r="I73" s="27" t="s">
        <v>105</v>
      </c>
    </row>
    <row r="74" spans="1:9" ht="15.75" customHeight="1" x14ac:dyDescent="0.25">
      <c r="A74" s="26" t="s">
        <v>28</v>
      </c>
      <c r="B74" s="26" t="s">
        <v>12</v>
      </c>
      <c r="C74" s="27" t="s">
        <v>105</v>
      </c>
      <c r="D74" s="24" t="str">
        <f t="shared" si="4"/>
        <v>No requerido o no realizado</v>
      </c>
      <c r="E74" s="24" t="str">
        <f t="shared" si="3"/>
        <v>No requerido o no realizado</v>
      </c>
      <c r="F74" s="24" t="str">
        <f t="shared" si="3"/>
        <v>No requerido o no realizado</v>
      </c>
      <c r="G74" s="24" t="str">
        <f t="shared" si="3"/>
        <v>No requerido o no realizado</v>
      </c>
      <c r="H74" s="24" t="str">
        <f t="shared" si="3"/>
        <v>No requerido o no realizado</v>
      </c>
      <c r="I74" s="27" t="s">
        <v>105</v>
      </c>
    </row>
    <row r="75" spans="1:9" ht="15.75" customHeight="1" x14ac:dyDescent="0.25">
      <c r="A75" s="26" t="s">
        <v>44</v>
      </c>
      <c r="B75" s="26" t="s">
        <v>12</v>
      </c>
      <c r="C75" s="27" t="s">
        <v>105</v>
      </c>
      <c r="D75" s="24" t="str">
        <f t="shared" si="4"/>
        <v>No requerido o no realizado</v>
      </c>
      <c r="E75" s="24" t="str">
        <f t="shared" si="3"/>
        <v>No requerido o no realizado</v>
      </c>
      <c r="F75" s="24" t="str">
        <f t="shared" si="3"/>
        <v>No requerido o no realizado</v>
      </c>
      <c r="G75" s="24" t="str">
        <f t="shared" si="3"/>
        <v>No requerido o no realizado</v>
      </c>
      <c r="H75" s="24" t="str">
        <f t="shared" si="3"/>
        <v>No requerido o no realizado</v>
      </c>
      <c r="I75" s="27" t="s">
        <v>105</v>
      </c>
    </row>
    <row r="76" spans="1:9" ht="15.75" customHeight="1" x14ac:dyDescent="0.25">
      <c r="A76" s="26" t="s">
        <v>81</v>
      </c>
      <c r="B76" s="26" t="s">
        <v>12</v>
      </c>
      <c r="C76" s="27" t="s">
        <v>105</v>
      </c>
      <c r="D76" s="24" t="str">
        <f t="shared" si="4"/>
        <v>No requerido o no realizado</v>
      </c>
      <c r="E76" s="24" t="str">
        <f t="shared" si="3"/>
        <v>No requerido o no realizado</v>
      </c>
      <c r="F76" s="24" t="str">
        <f t="shared" si="3"/>
        <v>No requerido o no realizado</v>
      </c>
      <c r="G76" s="24" t="str">
        <f t="shared" si="3"/>
        <v>No requerido o no realizado</v>
      </c>
      <c r="H76" s="24" t="str">
        <f t="shared" si="3"/>
        <v>No requerido o no realizado</v>
      </c>
      <c r="I76" s="27" t="s">
        <v>105</v>
      </c>
    </row>
    <row r="77" spans="1:9" ht="15.75" customHeight="1" x14ac:dyDescent="0.25">
      <c r="A77" s="23"/>
      <c r="B77" s="23"/>
      <c r="C77" s="24"/>
      <c r="D77" s="24"/>
      <c r="E77" s="24"/>
      <c r="F77" s="24"/>
      <c r="G77" s="24"/>
      <c r="H77" s="24"/>
      <c r="I77" s="27"/>
    </row>
    <row r="78" spans="1:9" ht="15.75" customHeight="1" x14ac:dyDescent="0.2"/>
    <row r="79" spans="1:9" ht="15.75" customHeight="1" x14ac:dyDescent="0.2"/>
    <row r="80" spans="1:9" ht="15.75" customHeight="1" x14ac:dyDescent="0.2"/>
    <row r="81" spans="3:3" ht="15.75" customHeight="1" x14ac:dyDescent="0.25">
      <c r="C81" s="27">
        <f>(COUNT(C4:C76))/73</f>
        <v>0</v>
      </c>
    </row>
    <row r="82" spans="3:3" ht="15.75" customHeight="1" x14ac:dyDescent="0.2"/>
    <row r="83" spans="3:3" ht="15.75" customHeight="1" x14ac:dyDescent="0.2"/>
    <row r="84" spans="3:3" ht="15.75" customHeight="1" x14ac:dyDescent="0.2"/>
    <row r="85" spans="3:3" ht="15.75" customHeight="1" x14ac:dyDescent="0.2"/>
    <row r="86" spans="3:3" ht="15.75" customHeight="1" x14ac:dyDescent="0.2"/>
    <row r="87" spans="3:3" ht="15.75" customHeight="1" x14ac:dyDescent="0.2"/>
    <row r="88" spans="3:3" ht="15.75" customHeight="1" x14ac:dyDescent="0.2"/>
    <row r="89" spans="3:3" ht="15.75" customHeight="1" x14ac:dyDescent="0.2"/>
    <row r="90" spans="3:3" ht="15.75" customHeight="1" x14ac:dyDescent="0.2"/>
    <row r="91" spans="3:3" ht="15.75" customHeight="1" x14ac:dyDescent="0.2"/>
    <row r="92" spans="3:3" ht="15.75" customHeight="1" x14ac:dyDescent="0.2"/>
    <row r="93" spans="3:3" ht="15.75" customHeight="1" x14ac:dyDescent="0.2"/>
    <row r="94" spans="3:3" ht="15.75" customHeight="1" x14ac:dyDescent="0.2"/>
    <row r="95" spans="3:3" ht="15.75" customHeight="1" x14ac:dyDescent="0.2"/>
    <row r="96" spans="3:3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autoFilter ref="A3:I76" xr:uid="{00000000-0009-0000-0000-000003000000}"/>
  <pageMargins left="0.7" right="0.7" top="0.75" bottom="0.75" header="0" footer="0"/>
  <pageSetup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/>
  <dimension ref="A1:I1000"/>
  <sheetViews>
    <sheetView workbookViewId="0">
      <selection activeCell="I4" sqref="I4:I76"/>
    </sheetView>
  </sheetViews>
  <sheetFormatPr baseColWidth="10" defaultColWidth="12.625" defaultRowHeight="15" customHeight="1" x14ac:dyDescent="0.2"/>
  <cols>
    <col min="1" max="26" width="9.375" customWidth="1"/>
  </cols>
  <sheetData>
    <row r="1" spans="1:9" x14ac:dyDescent="0.25">
      <c r="A1" s="30" t="s">
        <v>19</v>
      </c>
      <c r="C1" s="24" t="e">
        <f>AVERAGE(I4:I76)</f>
        <v>#DIV/0!</v>
      </c>
      <c r="D1" s="25" t="s">
        <v>20</v>
      </c>
      <c r="E1" s="25" t="s">
        <v>20</v>
      </c>
      <c r="F1" s="25" t="s">
        <v>20</v>
      </c>
      <c r="G1" s="25" t="s">
        <v>20</v>
      </c>
      <c r="H1" s="25" t="s">
        <v>20</v>
      </c>
      <c r="I1" s="25" t="e">
        <f>C1</f>
        <v>#DIV/0!</v>
      </c>
    </row>
    <row r="3" spans="1:9" x14ac:dyDescent="0.25">
      <c r="A3" s="26" t="s">
        <v>21</v>
      </c>
      <c r="B3" s="26" t="s">
        <v>22</v>
      </c>
      <c r="C3" s="23" t="s">
        <v>3</v>
      </c>
      <c r="D3" s="23" t="s">
        <v>4</v>
      </c>
      <c r="E3" s="23" t="s">
        <v>5</v>
      </c>
      <c r="F3" s="23" t="s">
        <v>6</v>
      </c>
      <c r="G3" s="23" t="s">
        <v>23</v>
      </c>
      <c r="H3" s="23" t="s">
        <v>24</v>
      </c>
      <c r="I3" s="23" t="s">
        <v>7</v>
      </c>
    </row>
    <row r="4" spans="1:9" x14ac:dyDescent="0.25">
      <c r="A4" s="26" t="s">
        <v>25</v>
      </c>
      <c r="B4" s="26" t="s">
        <v>11</v>
      </c>
      <c r="C4" s="27" t="s">
        <v>105</v>
      </c>
      <c r="D4" s="24" t="str">
        <f t="shared" ref="D4:H54" si="0">IF(C4=1,"No requerido",IF(C4="No requerido","No requerido","No requerido o no realizado"))</f>
        <v>No requerido o no realizado</v>
      </c>
      <c r="E4" s="24" t="str">
        <f t="shared" si="0"/>
        <v>No requerido o no realizado</v>
      </c>
      <c r="F4" s="24" t="str">
        <f t="shared" si="0"/>
        <v>No requerido o no realizado</v>
      </c>
      <c r="G4" s="24" t="str">
        <f t="shared" si="0"/>
        <v>No requerido o no realizado</v>
      </c>
      <c r="H4" s="24" t="str">
        <f t="shared" si="0"/>
        <v>No requerido o no realizado</v>
      </c>
      <c r="I4" s="27" t="s">
        <v>105</v>
      </c>
    </row>
    <row r="5" spans="1:9" x14ac:dyDescent="0.25">
      <c r="A5" s="26" t="s">
        <v>31</v>
      </c>
      <c r="B5" s="26" t="s">
        <v>11</v>
      </c>
      <c r="C5" s="27" t="s">
        <v>105</v>
      </c>
      <c r="D5" s="24" t="str">
        <f t="shared" si="0"/>
        <v>No requerido o no realizado</v>
      </c>
      <c r="E5" s="24" t="str">
        <f t="shared" si="0"/>
        <v>No requerido o no realizado</v>
      </c>
      <c r="F5" s="24" t="str">
        <f t="shared" si="0"/>
        <v>No requerido o no realizado</v>
      </c>
      <c r="G5" s="24" t="str">
        <f t="shared" si="0"/>
        <v>No requerido o no realizado</v>
      </c>
      <c r="H5" s="24" t="str">
        <f t="shared" si="0"/>
        <v>No requerido o no realizado</v>
      </c>
      <c r="I5" s="27" t="s">
        <v>105</v>
      </c>
    </row>
    <row r="6" spans="1:9" x14ac:dyDescent="0.25">
      <c r="A6" s="26" t="s">
        <v>26</v>
      </c>
      <c r="B6" s="26" t="s">
        <v>11</v>
      </c>
      <c r="C6" s="27" t="s">
        <v>105</v>
      </c>
      <c r="D6" s="24" t="str">
        <f t="shared" si="0"/>
        <v>No requerido o no realizado</v>
      </c>
      <c r="E6" s="24" t="str">
        <f t="shared" si="0"/>
        <v>No requerido o no realizado</v>
      </c>
      <c r="F6" s="24" t="str">
        <f t="shared" si="0"/>
        <v>No requerido o no realizado</v>
      </c>
      <c r="G6" s="24" t="str">
        <f t="shared" si="0"/>
        <v>No requerido o no realizado</v>
      </c>
      <c r="H6" s="24" t="str">
        <f t="shared" si="0"/>
        <v>No requerido o no realizado</v>
      </c>
      <c r="I6" s="27" t="s">
        <v>105</v>
      </c>
    </row>
    <row r="7" spans="1:9" x14ac:dyDescent="0.25">
      <c r="A7" s="26" t="s">
        <v>30</v>
      </c>
      <c r="B7" s="26" t="s">
        <v>11</v>
      </c>
      <c r="C7" s="27" t="s">
        <v>105</v>
      </c>
      <c r="D7" s="24" t="str">
        <f t="shared" si="0"/>
        <v>No requerido o no realizado</v>
      </c>
      <c r="E7" s="24" t="str">
        <f t="shared" si="0"/>
        <v>No requerido o no realizado</v>
      </c>
      <c r="F7" s="24" t="str">
        <f t="shared" si="0"/>
        <v>No requerido o no realizado</v>
      </c>
      <c r="G7" s="24" t="str">
        <f t="shared" si="0"/>
        <v>No requerido o no realizado</v>
      </c>
      <c r="H7" s="24" t="str">
        <f t="shared" si="0"/>
        <v>No requerido o no realizado</v>
      </c>
      <c r="I7" s="27" t="s">
        <v>105</v>
      </c>
    </row>
    <row r="8" spans="1:9" x14ac:dyDescent="0.25">
      <c r="A8" s="26" t="s">
        <v>29</v>
      </c>
      <c r="B8" s="26" t="s">
        <v>11</v>
      </c>
      <c r="C8" s="27" t="s">
        <v>105</v>
      </c>
      <c r="D8" s="24" t="str">
        <f t="shared" si="0"/>
        <v>No requerido o no realizado</v>
      </c>
      <c r="E8" s="24" t="str">
        <f t="shared" si="0"/>
        <v>No requerido o no realizado</v>
      </c>
      <c r="F8" s="24" t="str">
        <f t="shared" si="0"/>
        <v>No requerido o no realizado</v>
      </c>
      <c r="G8" s="24" t="str">
        <f t="shared" si="0"/>
        <v>No requerido o no realizado</v>
      </c>
      <c r="H8" s="24" t="str">
        <f t="shared" si="0"/>
        <v>No requerido o no realizado</v>
      </c>
      <c r="I8" s="27" t="s">
        <v>105</v>
      </c>
    </row>
    <row r="9" spans="1:9" x14ac:dyDescent="0.25">
      <c r="A9" s="26" t="s">
        <v>36</v>
      </c>
      <c r="B9" s="26" t="s">
        <v>11</v>
      </c>
      <c r="C9" s="27" t="s">
        <v>105</v>
      </c>
      <c r="D9" s="24" t="str">
        <f t="shared" si="0"/>
        <v>No requerido o no realizado</v>
      </c>
      <c r="E9" s="24" t="str">
        <f t="shared" si="0"/>
        <v>No requerido o no realizado</v>
      </c>
      <c r="F9" s="24" t="str">
        <f t="shared" si="0"/>
        <v>No requerido o no realizado</v>
      </c>
      <c r="G9" s="24" t="str">
        <f t="shared" si="0"/>
        <v>No requerido o no realizado</v>
      </c>
      <c r="H9" s="24" t="str">
        <f t="shared" si="0"/>
        <v>No requerido o no realizado</v>
      </c>
      <c r="I9" s="27" t="s">
        <v>105</v>
      </c>
    </row>
    <row r="10" spans="1:9" x14ac:dyDescent="0.25">
      <c r="A10" s="26" t="s">
        <v>27</v>
      </c>
      <c r="B10" s="26" t="s">
        <v>11</v>
      </c>
      <c r="C10" s="27" t="s">
        <v>105</v>
      </c>
      <c r="D10" s="24" t="str">
        <f t="shared" si="0"/>
        <v>No requerido o no realizado</v>
      </c>
      <c r="E10" s="24" t="str">
        <f t="shared" si="0"/>
        <v>No requerido o no realizado</v>
      </c>
      <c r="F10" s="24" t="str">
        <f t="shared" si="0"/>
        <v>No requerido o no realizado</v>
      </c>
      <c r="G10" s="24" t="str">
        <f t="shared" si="0"/>
        <v>No requerido o no realizado</v>
      </c>
      <c r="H10" s="24" t="str">
        <f t="shared" si="0"/>
        <v>No requerido o no realizado</v>
      </c>
      <c r="I10" s="27" t="s">
        <v>105</v>
      </c>
    </row>
    <row r="11" spans="1:9" x14ac:dyDescent="0.25">
      <c r="A11" s="26" t="s">
        <v>56</v>
      </c>
      <c r="B11" s="26" t="s">
        <v>13</v>
      </c>
      <c r="C11" s="27" t="s">
        <v>105</v>
      </c>
      <c r="D11" s="24" t="str">
        <f t="shared" si="0"/>
        <v>No requerido o no realizado</v>
      </c>
      <c r="E11" s="24" t="str">
        <f t="shared" si="0"/>
        <v>No requerido o no realizado</v>
      </c>
      <c r="F11" s="24" t="str">
        <f t="shared" si="0"/>
        <v>No requerido o no realizado</v>
      </c>
      <c r="G11" s="24" t="str">
        <f t="shared" si="0"/>
        <v>No requerido o no realizado</v>
      </c>
      <c r="H11" s="24" t="str">
        <f t="shared" si="0"/>
        <v>No requerido o no realizado</v>
      </c>
      <c r="I11" s="27" t="s">
        <v>105</v>
      </c>
    </row>
    <row r="12" spans="1:9" x14ac:dyDescent="0.25">
      <c r="A12" s="26" t="s">
        <v>78</v>
      </c>
      <c r="B12" s="26" t="s">
        <v>13</v>
      </c>
      <c r="C12" s="27" t="s">
        <v>105</v>
      </c>
      <c r="D12" s="24" t="str">
        <f t="shared" si="0"/>
        <v>No requerido o no realizado</v>
      </c>
      <c r="E12" s="24" t="str">
        <f t="shared" si="0"/>
        <v>No requerido o no realizado</v>
      </c>
      <c r="F12" s="24" t="str">
        <f t="shared" si="0"/>
        <v>No requerido o no realizado</v>
      </c>
      <c r="G12" s="24" t="str">
        <f t="shared" si="0"/>
        <v>No requerido o no realizado</v>
      </c>
      <c r="H12" s="24" t="str">
        <f t="shared" si="0"/>
        <v>No requerido o no realizado</v>
      </c>
      <c r="I12" s="27" t="s">
        <v>105</v>
      </c>
    </row>
    <row r="13" spans="1:9" x14ac:dyDescent="0.25">
      <c r="A13" s="26" t="s">
        <v>38</v>
      </c>
      <c r="B13" s="26" t="s">
        <v>13</v>
      </c>
      <c r="C13" s="27" t="s">
        <v>105</v>
      </c>
      <c r="D13" s="24" t="str">
        <f t="shared" si="0"/>
        <v>No requerido o no realizado</v>
      </c>
      <c r="E13" s="24" t="str">
        <f t="shared" si="0"/>
        <v>No requerido o no realizado</v>
      </c>
      <c r="F13" s="24" t="str">
        <f t="shared" si="0"/>
        <v>No requerido o no realizado</v>
      </c>
      <c r="G13" s="24" t="str">
        <f t="shared" si="0"/>
        <v>No requerido o no realizado</v>
      </c>
      <c r="H13" s="24" t="str">
        <f t="shared" si="0"/>
        <v>No requerido o no realizado</v>
      </c>
      <c r="I13" s="27" t="s">
        <v>105</v>
      </c>
    </row>
    <row r="14" spans="1:9" x14ac:dyDescent="0.25">
      <c r="A14" s="26" t="s">
        <v>35</v>
      </c>
      <c r="B14" s="26" t="s">
        <v>13</v>
      </c>
      <c r="C14" s="27" t="s">
        <v>105</v>
      </c>
      <c r="D14" s="24" t="str">
        <f t="shared" si="0"/>
        <v>No requerido o no realizado</v>
      </c>
      <c r="E14" s="24" t="str">
        <f t="shared" si="0"/>
        <v>No requerido o no realizado</v>
      </c>
      <c r="F14" s="24" t="str">
        <f t="shared" si="0"/>
        <v>No requerido o no realizado</v>
      </c>
      <c r="G14" s="24" t="str">
        <f t="shared" si="0"/>
        <v>No requerido o no realizado</v>
      </c>
      <c r="H14" s="24" t="str">
        <f t="shared" si="0"/>
        <v>No requerido o no realizado</v>
      </c>
      <c r="I14" s="27" t="s">
        <v>105</v>
      </c>
    </row>
    <row r="15" spans="1:9" x14ac:dyDescent="0.25">
      <c r="A15" s="29" t="s">
        <v>86</v>
      </c>
      <c r="B15" s="29" t="s">
        <v>13</v>
      </c>
      <c r="C15" s="27" t="s">
        <v>105</v>
      </c>
      <c r="D15" s="24" t="str">
        <f t="shared" si="0"/>
        <v>No requerido o no realizado</v>
      </c>
      <c r="E15" s="24" t="str">
        <f t="shared" si="0"/>
        <v>No requerido o no realizado</v>
      </c>
      <c r="F15" s="24" t="str">
        <f t="shared" si="0"/>
        <v>No requerido o no realizado</v>
      </c>
      <c r="G15" s="24" t="str">
        <f t="shared" si="0"/>
        <v>No requerido o no realizado</v>
      </c>
      <c r="H15" s="24" t="str">
        <f t="shared" si="0"/>
        <v>No requerido o no realizado</v>
      </c>
      <c r="I15" s="27" t="s">
        <v>105</v>
      </c>
    </row>
    <row r="16" spans="1:9" x14ac:dyDescent="0.25">
      <c r="A16" s="26" t="s">
        <v>61</v>
      </c>
      <c r="B16" s="26" t="s">
        <v>13</v>
      </c>
      <c r="C16" s="27" t="s">
        <v>105</v>
      </c>
      <c r="D16" s="24" t="str">
        <f t="shared" si="0"/>
        <v>No requerido o no realizado</v>
      </c>
      <c r="E16" s="24" t="str">
        <f t="shared" si="0"/>
        <v>No requerido o no realizado</v>
      </c>
      <c r="F16" s="24" t="str">
        <f t="shared" si="0"/>
        <v>No requerido o no realizado</v>
      </c>
      <c r="G16" s="24" t="str">
        <f t="shared" si="0"/>
        <v>No requerido o no realizado</v>
      </c>
      <c r="H16" s="24" t="str">
        <f t="shared" si="0"/>
        <v>No requerido o no realizado</v>
      </c>
      <c r="I16" s="27" t="s">
        <v>105</v>
      </c>
    </row>
    <row r="17" spans="1:9" x14ac:dyDescent="0.25">
      <c r="A17" s="26" t="s">
        <v>51</v>
      </c>
      <c r="B17" s="26" t="s">
        <v>13</v>
      </c>
      <c r="C17" s="27" t="s">
        <v>105</v>
      </c>
      <c r="D17" s="24" t="str">
        <f t="shared" si="0"/>
        <v>No requerido o no realizado</v>
      </c>
      <c r="E17" s="24" t="str">
        <f t="shared" si="0"/>
        <v>No requerido o no realizado</v>
      </c>
      <c r="F17" s="24" t="str">
        <f t="shared" si="0"/>
        <v>No requerido o no realizado</v>
      </c>
      <c r="G17" s="24" t="str">
        <f t="shared" si="0"/>
        <v>No requerido o no realizado</v>
      </c>
      <c r="H17" s="24" t="str">
        <f t="shared" si="0"/>
        <v>No requerido o no realizado</v>
      </c>
      <c r="I17" s="27" t="s">
        <v>105</v>
      </c>
    </row>
    <row r="18" spans="1:9" x14ac:dyDescent="0.25">
      <c r="A18" s="26" t="s">
        <v>67</v>
      </c>
      <c r="B18" s="26" t="s">
        <v>13</v>
      </c>
      <c r="C18" s="27" t="s">
        <v>105</v>
      </c>
      <c r="D18" s="24" t="str">
        <f t="shared" si="0"/>
        <v>No requerido o no realizado</v>
      </c>
      <c r="E18" s="24" t="str">
        <f t="shared" si="0"/>
        <v>No requerido o no realizado</v>
      </c>
      <c r="F18" s="24" t="str">
        <f t="shared" si="0"/>
        <v>No requerido o no realizado</v>
      </c>
      <c r="G18" s="24" t="str">
        <f t="shared" si="0"/>
        <v>No requerido o no realizado</v>
      </c>
      <c r="H18" s="24" t="str">
        <f t="shared" si="0"/>
        <v>No requerido o no realizado</v>
      </c>
      <c r="I18" s="27" t="s">
        <v>105</v>
      </c>
    </row>
    <row r="19" spans="1:9" x14ac:dyDescent="0.25">
      <c r="A19" s="26" t="s">
        <v>52</v>
      </c>
      <c r="B19" s="26" t="s">
        <v>13</v>
      </c>
      <c r="C19" s="27" t="s">
        <v>105</v>
      </c>
      <c r="D19" s="24" t="str">
        <f t="shared" si="0"/>
        <v>No requerido o no realizado</v>
      </c>
      <c r="E19" s="24" t="str">
        <f t="shared" si="0"/>
        <v>No requerido o no realizado</v>
      </c>
      <c r="F19" s="24" t="str">
        <f t="shared" si="0"/>
        <v>No requerido o no realizado</v>
      </c>
      <c r="G19" s="24" t="str">
        <f t="shared" si="0"/>
        <v>No requerido o no realizado</v>
      </c>
      <c r="H19" s="24" t="str">
        <f t="shared" si="0"/>
        <v>No requerido o no realizado</v>
      </c>
      <c r="I19" s="27" t="s">
        <v>105</v>
      </c>
    </row>
    <row r="20" spans="1:9" x14ac:dyDescent="0.25">
      <c r="A20" s="26" t="s">
        <v>62</v>
      </c>
      <c r="B20" s="26" t="s">
        <v>13</v>
      </c>
      <c r="C20" s="27" t="s">
        <v>105</v>
      </c>
      <c r="D20" s="24" t="str">
        <f t="shared" si="0"/>
        <v>No requerido o no realizado</v>
      </c>
      <c r="E20" s="24" t="str">
        <f t="shared" si="0"/>
        <v>No requerido o no realizado</v>
      </c>
      <c r="F20" s="24" t="str">
        <f t="shared" si="0"/>
        <v>No requerido o no realizado</v>
      </c>
      <c r="G20" s="24" t="str">
        <f t="shared" si="0"/>
        <v>No requerido o no realizado</v>
      </c>
      <c r="H20" s="24" t="str">
        <f t="shared" si="0"/>
        <v>No requerido o no realizado</v>
      </c>
      <c r="I20" s="27" t="s">
        <v>105</v>
      </c>
    </row>
    <row r="21" spans="1:9" ht="15.75" customHeight="1" x14ac:dyDescent="0.25">
      <c r="A21" s="26" t="s">
        <v>45</v>
      </c>
      <c r="B21" s="26" t="s">
        <v>13</v>
      </c>
      <c r="C21" s="27" t="s">
        <v>105</v>
      </c>
      <c r="D21" s="24" t="str">
        <f t="shared" si="0"/>
        <v>No requerido o no realizado</v>
      </c>
      <c r="E21" s="24" t="str">
        <f t="shared" si="0"/>
        <v>No requerido o no realizado</v>
      </c>
      <c r="F21" s="24" t="str">
        <f t="shared" si="0"/>
        <v>No requerido o no realizado</v>
      </c>
      <c r="G21" s="24" t="str">
        <f t="shared" si="0"/>
        <v>No requerido o no realizado</v>
      </c>
      <c r="H21" s="24" t="str">
        <f t="shared" si="0"/>
        <v>No requerido o no realizado</v>
      </c>
      <c r="I21" s="27" t="s">
        <v>105</v>
      </c>
    </row>
    <row r="22" spans="1:9" ht="15.75" customHeight="1" x14ac:dyDescent="0.25">
      <c r="A22" s="26" t="s">
        <v>37</v>
      </c>
      <c r="B22" s="26" t="s">
        <v>13</v>
      </c>
      <c r="C22" s="27" t="s">
        <v>105</v>
      </c>
      <c r="D22" s="24" t="str">
        <f t="shared" si="0"/>
        <v>No requerido o no realizado</v>
      </c>
      <c r="E22" s="24" t="str">
        <f t="shared" si="0"/>
        <v>No requerido o no realizado</v>
      </c>
      <c r="F22" s="24" t="str">
        <f t="shared" si="0"/>
        <v>No requerido o no realizado</v>
      </c>
      <c r="G22" s="24" t="str">
        <f t="shared" si="0"/>
        <v>No requerido o no realizado</v>
      </c>
      <c r="H22" s="24" t="str">
        <f t="shared" si="0"/>
        <v>No requerido o no realizado</v>
      </c>
      <c r="I22" s="27" t="s">
        <v>105</v>
      </c>
    </row>
    <row r="23" spans="1:9" ht="15.75" customHeight="1" x14ac:dyDescent="0.25">
      <c r="A23" s="26" t="s">
        <v>39</v>
      </c>
      <c r="B23" s="26" t="s">
        <v>13</v>
      </c>
      <c r="C23" s="27" t="s">
        <v>105</v>
      </c>
      <c r="D23" s="24" t="str">
        <f t="shared" si="0"/>
        <v>No requerido o no realizado</v>
      </c>
      <c r="E23" s="24" t="str">
        <f t="shared" si="0"/>
        <v>No requerido o no realizado</v>
      </c>
      <c r="F23" s="24" t="str">
        <f t="shared" si="0"/>
        <v>No requerido o no realizado</v>
      </c>
      <c r="G23" s="24" t="str">
        <f t="shared" si="0"/>
        <v>No requerido o no realizado</v>
      </c>
      <c r="H23" s="24" t="str">
        <f t="shared" si="0"/>
        <v>No requerido o no realizado</v>
      </c>
      <c r="I23" s="27" t="s">
        <v>105</v>
      </c>
    </row>
    <row r="24" spans="1:9" ht="15.75" customHeight="1" x14ac:dyDescent="0.25">
      <c r="A24" s="26" t="s">
        <v>85</v>
      </c>
      <c r="B24" s="26" t="s">
        <v>13</v>
      </c>
      <c r="C24" s="27" t="s">
        <v>105</v>
      </c>
      <c r="D24" s="24" t="str">
        <f t="shared" si="0"/>
        <v>No requerido o no realizado</v>
      </c>
      <c r="E24" s="24" t="str">
        <f t="shared" si="0"/>
        <v>No requerido o no realizado</v>
      </c>
      <c r="F24" s="24" t="str">
        <f t="shared" si="0"/>
        <v>No requerido o no realizado</v>
      </c>
      <c r="G24" s="24" t="str">
        <f t="shared" si="0"/>
        <v>No requerido o no realizado</v>
      </c>
      <c r="H24" s="24" t="str">
        <f t="shared" si="0"/>
        <v>No requerido o no realizado</v>
      </c>
      <c r="I24" s="27" t="s">
        <v>105</v>
      </c>
    </row>
    <row r="25" spans="1:9" ht="15.75" customHeight="1" x14ac:dyDescent="0.25">
      <c r="A25" s="26" t="s">
        <v>46</v>
      </c>
      <c r="B25" s="26" t="s">
        <v>13</v>
      </c>
      <c r="C25" s="27" t="s">
        <v>105</v>
      </c>
      <c r="D25" s="24" t="str">
        <f t="shared" si="0"/>
        <v>No requerido o no realizado</v>
      </c>
      <c r="E25" s="24" t="str">
        <f t="shared" si="0"/>
        <v>No requerido o no realizado</v>
      </c>
      <c r="F25" s="24" t="str">
        <f t="shared" si="0"/>
        <v>No requerido o no realizado</v>
      </c>
      <c r="G25" s="24" t="str">
        <f t="shared" si="0"/>
        <v>No requerido o no realizado</v>
      </c>
      <c r="H25" s="24" t="str">
        <f t="shared" si="0"/>
        <v>No requerido o no realizado</v>
      </c>
      <c r="I25" s="27" t="s">
        <v>105</v>
      </c>
    </row>
    <row r="26" spans="1:9" ht="15.75" customHeight="1" x14ac:dyDescent="0.25">
      <c r="A26" s="26" t="s">
        <v>80</v>
      </c>
      <c r="B26" s="26" t="s">
        <v>13</v>
      </c>
      <c r="C26" s="27" t="s">
        <v>105</v>
      </c>
      <c r="D26" s="24" t="str">
        <f t="shared" si="0"/>
        <v>No requerido o no realizado</v>
      </c>
      <c r="E26" s="24" t="str">
        <f t="shared" si="0"/>
        <v>No requerido o no realizado</v>
      </c>
      <c r="F26" s="24" t="str">
        <f t="shared" si="0"/>
        <v>No requerido o no realizado</v>
      </c>
      <c r="G26" s="24" t="str">
        <f t="shared" si="0"/>
        <v>No requerido o no realizado</v>
      </c>
      <c r="H26" s="24" t="str">
        <f t="shared" si="0"/>
        <v>No requerido o no realizado</v>
      </c>
      <c r="I26" s="27" t="s">
        <v>105</v>
      </c>
    </row>
    <row r="27" spans="1:9" ht="15.75" customHeight="1" x14ac:dyDescent="0.25">
      <c r="A27" s="26" t="s">
        <v>90</v>
      </c>
      <c r="B27" s="26" t="s">
        <v>13</v>
      </c>
      <c r="C27" s="27" t="s">
        <v>105</v>
      </c>
      <c r="D27" s="24" t="str">
        <f t="shared" si="0"/>
        <v>No requerido o no realizado</v>
      </c>
      <c r="E27" s="24" t="str">
        <f t="shared" si="0"/>
        <v>No requerido o no realizado</v>
      </c>
      <c r="F27" s="24" t="str">
        <f t="shared" si="0"/>
        <v>No requerido o no realizado</v>
      </c>
      <c r="G27" s="24" t="str">
        <f t="shared" si="0"/>
        <v>No requerido o no realizado</v>
      </c>
      <c r="H27" s="24" t="str">
        <f t="shared" si="0"/>
        <v>No requerido o no realizado</v>
      </c>
      <c r="I27" s="27" t="s">
        <v>105</v>
      </c>
    </row>
    <row r="28" spans="1:9" ht="15.75" customHeight="1" x14ac:dyDescent="0.25">
      <c r="A28" s="26" t="s">
        <v>32</v>
      </c>
      <c r="B28" s="26" t="s">
        <v>13</v>
      </c>
      <c r="C28" s="27" t="s">
        <v>105</v>
      </c>
      <c r="D28" s="24" t="str">
        <f t="shared" si="0"/>
        <v>No requerido o no realizado</v>
      </c>
      <c r="E28" s="24" t="str">
        <f t="shared" si="0"/>
        <v>No requerido o no realizado</v>
      </c>
      <c r="F28" s="24" t="str">
        <f t="shared" si="0"/>
        <v>No requerido o no realizado</v>
      </c>
      <c r="G28" s="24" t="str">
        <f t="shared" si="0"/>
        <v>No requerido o no realizado</v>
      </c>
      <c r="H28" s="24" t="str">
        <f t="shared" si="0"/>
        <v>No requerido o no realizado</v>
      </c>
      <c r="I28" s="27" t="s">
        <v>105</v>
      </c>
    </row>
    <row r="29" spans="1:9" ht="15.75" customHeight="1" x14ac:dyDescent="0.25">
      <c r="A29" s="26" t="s">
        <v>43</v>
      </c>
      <c r="B29" s="26" t="s">
        <v>13</v>
      </c>
      <c r="C29" s="27" t="s">
        <v>105</v>
      </c>
      <c r="D29" s="24" t="str">
        <f t="shared" si="0"/>
        <v>No requerido o no realizado</v>
      </c>
      <c r="E29" s="24" t="str">
        <f t="shared" si="0"/>
        <v>No requerido o no realizado</v>
      </c>
      <c r="F29" s="24" t="str">
        <f t="shared" si="0"/>
        <v>No requerido o no realizado</v>
      </c>
      <c r="G29" s="24" t="str">
        <f t="shared" si="0"/>
        <v>No requerido o no realizado</v>
      </c>
      <c r="H29" s="24" t="str">
        <f t="shared" si="0"/>
        <v>No requerido o no realizado</v>
      </c>
      <c r="I29" s="27" t="s">
        <v>105</v>
      </c>
    </row>
    <row r="30" spans="1:9" ht="15.75" customHeight="1" x14ac:dyDescent="0.25">
      <c r="A30" s="26" t="s">
        <v>41</v>
      </c>
      <c r="B30" s="26" t="s">
        <v>13</v>
      </c>
      <c r="C30" s="27" t="s">
        <v>105</v>
      </c>
      <c r="D30" s="24" t="str">
        <f t="shared" si="0"/>
        <v>No requerido o no realizado</v>
      </c>
      <c r="E30" s="24" t="str">
        <f t="shared" si="0"/>
        <v>No requerido o no realizado</v>
      </c>
      <c r="F30" s="24" t="str">
        <f t="shared" si="0"/>
        <v>No requerido o no realizado</v>
      </c>
      <c r="G30" s="24" t="str">
        <f t="shared" si="0"/>
        <v>No requerido o no realizado</v>
      </c>
      <c r="H30" s="24" t="str">
        <f t="shared" si="0"/>
        <v>No requerido o no realizado</v>
      </c>
      <c r="I30" s="27" t="s">
        <v>105</v>
      </c>
    </row>
    <row r="31" spans="1:9" ht="15.75" customHeight="1" x14ac:dyDescent="0.25">
      <c r="A31" s="26" t="s">
        <v>73</v>
      </c>
      <c r="B31" s="26" t="s">
        <v>13</v>
      </c>
      <c r="C31" s="27" t="s">
        <v>105</v>
      </c>
      <c r="D31" s="24" t="str">
        <f t="shared" si="0"/>
        <v>No requerido o no realizado</v>
      </c>
      <c r="E31" s="24" t="str">
        <f t="shared" si="0"/>
        <v>No requerido o no realizado</v>
      </c>
      <c r="F31" s="24" t="str">
        <f t="shared" si="0"/>
        <v>No requerido o no realizado</v>
      </c>
      <c r="G31" s="24" t="str">
        <f t="shared" si="0"/>
        <v>No requerido o no realizado</v>
      </c>
      <c r="H31" s="24" t="str">
        <f t="shared" si="0"/>
        <v>No requerido o no realizado</v>
      </c>
      <c r="I31" s="27" t="s">
        <v>105</v>
      </c>
    </row>
    <row r="32" spans="1:9" ht="15.75" customHeight="1" x14ac:dyDescent="0.25">
      <c r="A32" s="26" t="s">
        <v>82</v>
      </c>
      <c r="B32" s="26" t="s">
        <v>13</v>
      </c>
      <c r="C32" s="27" t="s">
        <v>105</v>
      </c>
      <c r="D32" s="24" t="str">
        <f t="shared" si="0"/>
        <v>No requerido o no realizado</v>
      </c>
      <c r="E32" s="24" t="str">
        <f t="shared" si="0"/>
        <v>No requerido o no realizado</v>
      </c>
      <c r="F32" s="24" t="str">
        <f t="shared" si="0"/>
        <v>No requerido o no realizado</v>
      </c>
      <c r="G32" s="24" t="str">
        <f t="shared" si="0"/>
        <v>No requerido o no realizado</v>
      </c>
      <c r="H32" s="24" t="str">
        <f t="shared" si="0"/>
        <v>No requerido o no realizado</v>
      </c>
      <c r="I32" s="27" t="s">
        <v>105</v>
      </c>
    </row>
    <row r="33" spans="1:9" ht="15.75" customHeight="1" x14ac:dyDescent="0.25">
      <c r="A33" s="26" t="s">
        <v>69</v>
      </c>
      <c r="B33" s="26" t="s">
        <v>13</v>
      </c>
      <c r="C33" s="27" t="s">
        <v>105</v>
      </c>
      <c r="D33" s="24" t="str">
        <f t="shared" si="0"/>
        <v>No requerido o no realizado</v>
      </c>
      <c r="E33" s="24" t="str">
        <f t="shared" si="0"/>
        <v>No requerido o no realizado</v>
      </c>
      <c r="F33" s="24" t="str">
        <f t="shared" si="0"/>
        <v>No requerido o no realizado</v>
      </c>
      <c r="G33" s="24" t="str">
        <f t="shared" si="0"/>
        <v>No requerido o no realizado</v>
      </c>
      <c r="H33" s="24" t="str">
        <f t="shared" si="0"/>
        <v>No requerido o no realizado</v>
      </c>
      <c r="I33" s="27" t="s">
        <v>105</v>
      </c>
    </row>
    <row r="34" spans="1:9" ht="15.75" customHeight="1" x14ac:dyDescent="0.25">
      <c r="A34" s="26" t="s">
        <v>49</v>
      </c>
      <c r="B34" s="26" t="s">
        <v>13</v>
      </c>
      <c r="C34" s="27" t="s">
        <v>105</v>
      </c>
      <c r="D34" s="24" t="str">
        <f t="shared" si="0"/>
        <v>No requerido o no realizado</v>
      </c>
      <c r="E34" s="24" t="str">
        <f t="shared" si="0"/>
        <v>No requerido o no realizado</v>
      </c>
      <c r="F34" s="24" t="str">
        <f t="shared" si="0"/>
        <v>No requerido o no realizado</v>
      </c>
      <c r="G34" s="24" t="str">
        <f t="shared" si="0"/>
        <v>No requerido o no realizado</v>
      </c>
      <c r="H34" s="24" t="str">
        <f t="shared" si="0"/>
        <v>No requerido o no realizado</v>
      </c>
      <c r="I34" s="27" t="s">
        <v>105</v>
      </c>
    </row>
    <row r="35" spans="1:9" ht="15.75" customHeight="1" x14ac:dyDescent="0.25">
      <c r="A35" s="26" t="s">
        <v>66</v>
      </c>
      <c r="B35" s="26" t="s">
        <v>13</v>
      </c>
      <c r="C35" s="27" t="s">
        <v>105</v>
      </c>
      <c r="D35" s="24" t="str">
        <f t="shared" si="0"/>
        <v>No requerido o no realizado</v>
      </c>
      <c r="E35" s="24" t="str">
        <f t="shared" si="0"/>
        <v>No requerido o no realizado</v>
      </c>
      <c r="F35" s="24" t="str">
        <f t="shared" si="0"/>
        <v>No requerido o no realizado</v>
      </c>
      <c r="G35" s="24" t="str">
        <f t="shared" si="0"/>
        <v>No requerido o no realizado</v>
      </c>
      <c r="H35" s="24" t="str">
        <f t="shared" si="0"/>
        <v>No requerido o no realizado</v>
      </c>
      <c r="I35" s="27" t="s">
        <v>105</v>
      </c>
    </row>
    <row r="36" spans="1:9" ht="15.75" customHeight="1" x14ac:dyDescent="0.25">
      <c r="A36" s="26" t="s">
        <v>47</v>
      </c>
      <c r="B36" s="26" t="s">
        <v>13</v>
      </c>
      <c r="C36" s="27" t="s">
        <v>105</v>
      </c>
      <c r="D36" s="24" t="str">
        <f t="shared" si="0"/>
        <v>No requerido o no realizado</v>
      </c>
      <c r="E36" s="24" t="str">
        <f t="shared" si="0"/>
        <v>No requerido o no realizado</v>
      </c>
      <c r="F36" s="24" t="str">
        <f t="shared" si="0"/>
        <v>No requerido o no realizado</v>
      </c>
      <c r="G36" s="24" t="str">
        <f t="shared" si="0"/>
        <v>No requerido o no realizado</v>
      </c>
      <c r="H36" s="24" t="str">
        <f t="shared" si="0"/>
        <v>No requerido o no realizado</v>
      </c>
      <c r="I36" s="27" t="s">
        <v>105</v>
      </c>
    </row>
    <row r="37" spans="1:9" ht="15.75" customHeight="1" x14ac:dyDescent="0.25">
      <c r="A37" s="26" t="s">
        <v>50</v>
      </c>
      <c r="B37" s="26" t="s">
        <v>13</v>
      </c>
      <c r="C37" s="27" t="s">
        <v>105</v>
      </c>
      <c r="D37" s="24" t="str">
        <f t="shared" si="0"/>
        <v>No requerido o no realizado</v>
      </c>
      <c r="E37" s="24" t="str">
        <f t="shared" si="0"/>
        <v>No requerido o no realizado</v>
      </c>
      <c r="F37" s="24" t="str">
        <f t="shared" si="0"/>
        <v>No requerido o no realizado</v>
      </c>
      <c r="G37" s="24" t="str">
        <f t="shared" si="0"/>
        <v>No requerido o no realizado</v>
      </c>
      <c r="H37" s="24" t="str">
        <f t="shared" si="0"/>
        <v>No requerido o no realizado</v>
      </c>
      <c r="I37" s="27" t="s">
        <v>105</v>
      </c>
    </row>
    <row r="38" spans="1:9" ht="15.75" customHeight="1" x14ac:dyDescent="0.25">
      <c r="A38" s="26" t="s">
        <v>77</v>
      </c>
      <c r="B38" s="26" t="s">
        <v>13</v>
      </c>
      <c r="C38" s="27" t="s">
        <v>105</v>
      </c>
      <c r="D38" s="24" t="str">
        <f t="shared" si="0"/>
        <v>No requerido o no realizado</v>
      </c>
      <c r="E38" s="24" t="str">
        <f t="shared" si="0"/>
        <v>No requerido o no realizado</v>
      </c>
      <c r="F38" s="24" t="str">
        <f t="shared" si="0"/>
        <v>No requerido o no realizado</v>
      </c>
      <c r="G38" s="24" t="str">
        <f t="shared" si="0"/>
        <v>No requerido o no realizado</v>
      </c>
      <c r="H38" s="24" t="str">
        <f t="shared" si="0"/>
        <v>No requerido o no realizado</v>
      </c>
      <c r="I38" s="27" t="s">
        <v>105</v>
      </c>
    </row>
    <row r="39" spans="1:9" ht="15.75" customHeight="1" x14ac:dyDescent="0.25">
      <c r="A39" s="26" t="s">
        <v>33</v>
      </c>
      <c r="B39" s="26" t="s">
        <v>13</v>
      </c>
      <c r="C39" s="27" t="s">
        <v>105</v>
      </c>
      <c r="D39" s="24" t="str">
        <f t="shared" si="0"/>
        <v>No requerido o no realizado</v>
      </c>
      <c r="E39" s="24" t="str">
        <f t="shared" si="0"/>
        <v>No requerido o no realizado</v>
      </c>
      <c r="F39" s="24" t="str">
        <f t="shared" si="0"/>
        <v>No requerido o no realizado</v>
      </c>
      <c r="G39" s="24" t="str">
        <f t="shared" si="0"/>
        <v>No requerido o no realizado</v>
      </c>
      <c r="H39" s="24" t="str">
        <f t="shared" si="0"/>
        <v>No requerido o no realizado</v>
      </c>
      <c r="I39" s="27" t="s">
        <v>105</v>
      </c>
    </row>
    <row r="40" spans="1:9" ht="15.75" customHeight="1" x14ac:dyDescent="0.25">
      <c r="A40" s="26" t="s">
        <v>57</v>
      </c>
      <c r="B40" s="26" t="s">
        <v>13</v>
      </c>
      <c r="C40" s="27" t="s">
        <v>105</v>
      </c>
      <c r="D40" s="24" t="str">
        <f t="shared" si="0"/>
        <v>No requerido o no realizado</v>
      </c>
      <c r="E40" s="24" t="str">
        <f t="shared" si="0"/>
        <v>No requerido o no realizado</v>
      </c>
      <c r="F40" s="24" t="str">
        <f t="shared" si="0"/>
        <v>No requerido o no realizado</v>
      </c>
      <c r="G40" s="24" t="str">
        <f t="shared" si="0"/>
        <v>No requerido o no realizado</v>
      </c>
      <c r="H40" s="24" t="str">
        <f t="shared" si="0"/>
        <v>No requerido o no realizado</v>
      </c>
      <c r="I40" s="27" t="s">
        <v>105</v>
      </c>
    </row>
    <row r="41" spans="1:9" ht="15.75" customHeight="1" x14ac:dyDescent="0.25">
      <c r="A41" s="26" t="s">
        <v>89</v>
      </c>
      <c r="B41" s="26" t="s">
        <v>13</v>
      </c>
      <c r="C41" s="27" t="s">
        <v>105</v>
      </c>
      <c r="D41" s="24" t="str">
        <f t="shared" si="0"/>
        <v>No requerido o no realizado</v>
      </c>
      <c r="E41" s="24" t="str">
        <f t="shared" si="0"/>
        <v>No requerido o no realizado</v>
      </c>
      <c r="F41" s="24" t="str">
        <f t="shared" si="0"/>
        <v>No requerido o no realizado</v>
      </c>
      <c r="G41" s="24" t="str">
        <f t="shared" si="0"/>
        <v>No requerido o no realizado</v>
      </c>
      <c r="H41" s="24" t="str">
        <f t="shared" si="0"/>
        <v>No requerido o no realizado</v>
      </c>
      <c r="I41" s="27" t="s">
        <v>105</v>
      </c>
    </row>
    <row r="42" spans="1:9" ht="15.75" customHeight="1" x14ac:dyDescent="0.25">
      <c r="A42" s="26" t="s">
        <v>87</v>
      </c>
      <c r="B42" s="26" t="s">
        <v>13</v>
      </c>
      <c r="C42" s="27" t="s">
        <v>105</v>
      </c>
      <c r="D42" s="24" t="str">
        <f t="shared" si="0"/>
        <v>No requerido o no realizado</v>
      </c>
      <c r="E42" s="24" t="str">
        <f t="shared" si="0"/>
        <v>No requerido o no realizado</v>
      </c>
      <c r="F42" s="24" t="str">
        <f t="shared" si="0"/>
        <v>No requerido o no realizado</v>
      </c>
      <c r="G42" s="24" t="str">
        <f t="shared" si="0"/>
        <v>No requerido o no realizado</v>
      </c>
      <c r="H42" s="24" t="str">
        <f t="shared" si="0"/>
        <v>No requerido o no realizado</v>
      </c>
      <c r="I42" s="27" t="s">
        <v>105</v>
      </c>
    </row>
    <row r="43" spans="1:9" ht="15.75" customHeight="1" x14ac:dyDescent="0.25">
      <c r="A43" s="26" t="s">
        <v>92</v>
      </c>
      <c r="B43" s="26" t="s">
        <v>13</v>
      </c>
      <c r="C43" s="27" t="s">
        <v>105</v>
      </c>
      <c r="D43" s="24" t="str">
        <f t="shared" si="0"/>
        <v>No requerido o no realizado</v>
      </c>
      <c r="E43" s="24" t="str">
        <f t="shared" si="0"/>
        <v>No requerido o no realizado</v>
      </c>
      <c r="F43" s="24" t="str">
        <f t="shared" si="0"/>
        <v>No requerido o no realizado</v>
      </c>
      <c r="G43" s="24" t="str">
        <f t="shared" si="0"/>
        <v>No requerido o no realizado</v>
      </c>
      <c r="H43" s="24" t="str">
        <f t="shared" si="0"/>
        <v>No requerido o no realizado</v>
      </c>
      <c r="I43" s="27" t="s">
        <v>105</v>
      </c>
    </row>
    <row r="44" spans="1:9" ht="15.75" customHeight="1" x14ac:dyDescent="0.25">
      <c r="A44" s="26" t="s">
        <v>79</v>
      </c>
      <c r="B44" s="26" t="s">
        <v>13</v>
      </c>
      <c r="C44" s="27" t="s">
        <v>105</v>
      </c>
      <c r="D44" s="24" t="str">
        <f t="shared" si="0"/>
        <v>No requerido o no realizado</v>
      </c>
      <c r="E44" s="24" t="str">
        <f t="shared" si="0"/>
        <v>No requerido o no realizado</v>
      </c>
      <c r="F44" s="24" t="str">
        <f t="shared" si="0"/>
        <v>No requerido o no realizado</v>
      </c>
      <c r="G44" s="24" t="str">
        <f t="shared" si="0"/>
        <v>No requerido o no realizado</v>
      </c>
      <c r="H44" s="24" t="str">
        <f t="shared" si="0"/>
        <v>No requerido o no realizado</v>
      </c>
      <c r="I44" s="27" t="s">
        <v>105</v>
      </c>
    </row>
    <row r="45" spans="1:9" ht="15.75" customHeight="1" x14ac:dyDescent="0.25">
      <c r="A45" s="26" t="s">
        <v>58</v>
      </c>
      <c r="B45" s="26" t="s">
        <v>13</v>
      </c>
      <c r="C45" s="27" t="s">
        <v>105</v>
      </c>
      <c r="D45" s="24" t="str">
        <f t="shared" si="0"/>
        <v>No requerido o no realizado</v>
      </c>
      <c r="E45" s="24" t="str">
        <f t="shared" si="0"/>
        <v>No requerido o no realizado</v>
      </c>
      <c r="F45" s="24" t="str">
        <f t="shared" si="0"/>
        <v>No requerido o no realizado</v>
      </c>
      <c r="G45" s="24" t="str">
        <f t="shared" si="0"/>
        <v>No requerido o no realizado</v>
      </c>
      <c r="H45" s="24" t="str">
        <f t="shared" si="0"/>
        <v>No requerido o no realizado</v>
      </c>
      <c r="I45" s="27" t="s">
        <v>105</v>
      </c>
    </row>
    <row r="46" spans="1:9" ht="15.75" customHeight="1" x14ac:dyDescent="0.25">
      <c r="A46" s="26" t="s">
        <v>83</v>
      </c>
      <c r="B46" s="26" t="s">
        <v>13</v>
      </c>
      <c r="C46" s="27" t="s">
        <v>105</v>
      </c>
      <c r="D46" s="24" t="str">
        <f t="shared" si="0"/>
        <v>No requerido o no realizado</v>
      </c>
      <c r="E46" s="24" t="str">
        <f t="shared" si="0"/>
        <v>No requerido o no realizado</v>
      </c>
      <c r="F46" s="24" t="str">
        <f t="shared" si="0"/>
        <v>No requerido o no realizado</v>
      </c>
      <c r="G46" s="24" t="str">
        <f t="shared" si="0"/>
        <v>No requerido o no realizado</v>
      </c>
      <c r="H46" s="24" t="str">
        <f t="shared" si="0"/>
        <v>No requerido o no realizado</v>
      </c>
      <c r="I46" s="27" t="s">
        <v>105</v>
      </c>
    </row>
    <row r="47" spans="1:9" ht="15.75" customHeight="1" x14ac:dyDescent="0.25">
      <c r="A47" s="26" t="s">
        <v>34</v>
      </c>
      <c r="B47" s="26" t="s">
        <v>13</v>
      </c>
      <c r="C47" s="27" t="s">
        <v>105</v>
      </c>
      <c r="D47" s="24" t="str">
        <f t="shared" si="0"/>
        <v>No requerido o no realizado</v>
      </c>
      <c r="E47" s="24" t="str">
        <f t="shared" si="0"/>
        <v>No requerido o no realizado</v>
      </c>
      <c r="F47" s="24" t="str">
        <f t="shared" si="0"/>
        <v>No requerido o no realizado</v>
      </c>
      <c r="G47" s="24" t="str">
        <f t="shared" si="0"/>
        <v>No requerido o no realizado</v>
      </c>
      <c r="H47" s="24" t="str">
        <f t="shared" si="0"/>
        <v>No requerido o no realizado</v>
      </c>
      <c r="I47" s="27" t="s">
        <v>105</v>
      </c>
    </row>
    <row r="48" spans="1:9" ht="15.75" customHeight="1" x14ac:dyDescent="0.25">
      <c r="A48" s="26" t="s">
        <v>63</v>
      </c>
      <c r="B48" s="26" t="s">
        <v>13</v>
      </c>
      <c r="C48" s="27" t="s">
        <v>105</v>
      </c>
      <c r="D48" s="24" t="str">
        <f t="shared" si="0"/>
        <v>No requerido o no realizado</v>
      </c>
      <c r="E48" s="24" t="str">
        <f t="shared" si="0"/>
        <v>No requerido o no realizado</v>
      </c>
      <c r="F48" s="24" t="str">
        <f t="shared" si="0"/>
        <v>No requerido o no realizado</v>
      </c>
      <c r="G48" s="24" t="str">
        <f t="shared" si="0"/>
        <v>No requerido o no realizado</v>
      </c>
      <c r="H48" s="24" t="str">
        <f t="shared" si="0"/>
        <v>No requerido o no realizado</v>
      </c>
      <c r="I48" s="27" t="s">
        <v>105</v>
      </c>
    </row>
    <row r="49" spans="1:9" ht="15.75" customHeight="1" x14ac:dyDescent="0.25">
      <c r="A49" s="26" t="s">
        <v>64</v>
      </c>
      <c r="B49" s="26" t="s">
        <v>13</v>
      </c>
      <c r="C49" s="27" t="s">
        <v>105</v>
      </c>
      <c r="D49" s="24" t="str">
        <f t="shared" si="0"/>
        <v>No requerido o no realizado</v>
      </c>
      <c r="E49" s="24" t="str">
        <f t="shared" si="0"/>
        <v>No requerido o no realizado</v>
      </c>
      <c r="F49" s="24" t="str">
        <f t="shared" si="0"/>
        <v>No requerido o no realizado</v>
      </c>
      <c r="G49" s="24" t="str">
        <f t="shared" si="0"/>
        <v>No requerido o no realizado</v>
      </c>
      <c r="H49" s="24" t="str">
        <f t="shared" si="0"/>
        <v>No requerido o no realizado</v>
      </c>
      <c r="I49" s="27" t="s">
        <v>105</v>
      </c>
    </row>
    <row r="50" spans="1:9" ht="15.75" customHeight="1" x14ac:dyDescent="0.25">
      <c r="A50" s="26" t="s">
        <v>65</v>
      </c>
      <c r="B50" s="26" t="s">
        <v>13</v>
      </c>
      <c r="C50" s="27" t="s">
        <v>105</v>
      </c>
      <c r="D50" s="24" t="str">
        <f t="shared" si="0"/>
        <v>No requerido o no realizado</v>
      </c>
      <c r="E50" s="24" t="str">
        <f t="shared" si="0"/>
        <v>No requerido o no realizado</v>
      </c>
      <c r="F50" s="24" t="str">
        <f t="shared" si="0"/>
        <v>No requerido o no realizado</v>
      </c>
      <c r="G50" s="24" t="str">
        <f t="shared" si="0"/>
        <v>No requerido o no realizado</v>
      </c>
      <c r="H50" s="24" t="str">
        <f t="shared" si="0"/>
        <v>No requerido o no realizado</v>
      </c>
      <c r="I50" s="27" t="s">
        <v>105</v>
      </c>
    </row>
    <row r="51" spans="1:9" ht="15.75" customHeight="1" x14ac:dyDescent="0.25">
      <c r="A51" s="26" t="s">
        <v>68</v>
      </c>
      <c r="B51" s="26" t="s">
        <v>13</v>
      </c>
      <c r="C51" s="27" t="s">
        <v>105</v>
      </c>
      <c r="D51" s="24" t="str">
        <f t="shared" si="0"/>
        <v>No requerido o no realizado</v>
      </c>
      <c r="E51" s="24" t="str">
        <f t="shared" si="0"/>
        <v>No requerido o no realizado</v>
      </c>
      <c r="F51" s="24" t="str">
        <f t="shared" si="0"/>
        <v>No requerido o no realizado</v>
      </c>
      <c r="G51" s="24" t="str">
        <f t="shared" si="0"/>
        <v>No requerido o no realizado</v>
      </c>
      <c r="H51" s="24" t="str">
        <f t="shared" si="0"/>
        <v>No requerido o no realizado</v>
      </c>
      <c r="I51" s="27" t="s">
        <v>105</v>
      </c>
    </row>
    <row r="52" spans="1:9" ht="15.75" customHeight="1" x14ac:dyDescent="0.25">
      <c r="A52" s="26" t="s">
        <v>53</v>
      </c>
      <c r="B52" s="26" t="s">
        <v>13</v>
      </c>
      <c r="C52" s="27" t="s">
        <v>105</v>
      </c>
      <c r="D52" s="24" t="str">
        <f t="shared" si="0"/>
        <v>No requerido o no realizado</v>
      </c>
      <c r="E52" s="24" t="str">
        <f t="shared" si="0"/>
        <v>No requerido o no realizado</v>
      </c>
      <c r="F52" s="24" t="str">
        <f t="shared" si="0"/>
        <v>No requerido o no realizado</v>
      </c>
      <c r="G52" s="24" t="str">
        <f t="shared" si="0"/>
        <v>No requerido o no realizado</v>
      </c>
      <c r="H52" s="24" t="str">
        <f t="shared" si="0"/>
        <v>No requerido o no realizado</v>
      </c>
      <c r="I52" s="27" t="s">
        <v>105</v>
      </c>
    </row>
    <row r="53" spans="1:9" ht="15.75" customHeight="1" x14ac:dyDescent="0.25">
      <c r="A53" s="26" t="s">
        <v>84</v>
      </c>
      <c r="B53" s="26" t="s">
        <v>13</v>
      </c>
      <c r="C53" s="27" t="s">
        <v>105</v>
      </c>
      <c r="D53" s="24" t="str">
        <f t="shared" si="0"/>
        <v>No requerido o no realizado</v>
      </c>
      <c r="E53" s="24" t="str">
        <f t="shared" si="0"/>
        <v>No requerido o no realizado</v>
      </c>
      <c r="F53" s="24" t="str">
        <f t="shared" si="0"/>
        <v>No requerido o no realizado</v>
      </c>
      <c r="G53" s="24" t="str">
        <f t="shared" si="0"/>
        <v>No requerido o no realizado</v>
      </c>
      <c r="H53" s="24" t="str">
        <f t="shared" si="0"/>
        <v>No requerido o no realizado</v>
      </c>
      <c r="I53" s="27" t="s">
        <v>105</v>
      </c>
    </row>
    <row r="54" spans="1:9" ht="15.75" customHeight="1" x14ac:dyDescent="0.25">
      <c r="A54" s="26" t="s">
        <v>95</v>
      </c>
      <c r="B54" s="26" t="s">
        <v>13</v>
      </c>
      <c r="C54" s="27" t="s">
        <v>105</v>
      </c>
      <c r="D54" s="24" t="str">
        <f t="shared" si="0"/>
        <v>No requerido o no realizado</v>
      </c>
      <c r="E54" s="24" t="str">
        <f t="shared" si="0"/>
        <v>No requerido o no realizado</v>
      </c>
      <c r="F54" s="24" t="str">
        <f t="shared" si="0"/>
        <v>No requerido o no realizado</v>
      </c>
      <c r="G54" s="24" t="str">
        <f t="shared" si="0"/>
        <v>No requerido o no realizado</v>
      </c>
      <c r="H54" s="24" t="str">
        <f t="shared" si="0"/>
        <v>No requerido o no realizado</v>
      </c>
      <c r="I54" s="27" t="s">
        <v>105</v>
      </c>
    </row>
    <row r="55" spans="1:9" ht="15.75" customHeight="1" x14ac:dyDescent="0.25">
      <c r="A55" s="26" t="s">
        <v>48</v>
      </c>
      <c r="B55" s="26" t="s">
        <v>13</v>
      </c>
      <c r="C55" s="27" t="s">
        <v>105</v>
      </c>
      <c r="D55" s="24" t="str">
        <f t="shared" ref="D55:H76" si="1">IF(C55=1,"No requerido",IF(C55="No requerido","No requerido","No requerido o no realizado"))</f>
        <v>No requerido o no realizado</v>
      </c>
      <c r="E55" s="24" t="str">
        <f t="shared" si="1"/>
        <v>No requerido o no realizado</v>
      </c>
      <c r="F55" s="24" t="str">
        <f t="shared" si="1"/>
        <v>No requerido o no realizado</v>
      </c>
      <c r="G55" s="24" t="str">
        <f t="shared" si="1"/>
        <v>No requerido o no realizado</v>
      </c>
      <c r="H55" s="24" t="str">
        <f t="shared" si="1"/>
        <v>No requerido o no realizado</v>
      </c>
      <c r="I55" s="27" t="s">
        <v>105</v>
      </c>
    </row>
    <row r="56" spans="1:9" ht="15.75" customHeight="1" x14ac:dyDescent="0.25">
      <c r="A56" s="26" t="s">
        <v>59</v>
      </c>
      <c r="B56" s="26" t="s">
        <v>13</v>
      </c>
      <c r="C56" s="27" t="s">
        <v>105</v>
      </c>
      <c r="D56" s="24" t="str">
        <f t="shared" si="1"/>
        <v>No requerido o no realizado</v>
      </c>
      <c r="E56" s="24" t="str">
        <f t="shared" si="1"/>
        <v>No requerido o no realizado</v>
      </c>
      <c r="F56" s="24" t="str">
        <f t="shared" si="1"/>
        <v>No requerido o no realizado</v>
      </c>
      <c r="G56" s="24" t="str">
        <f t="shared" si="1"/>
        <v>No requerido o no realizado</v>
      </c>
      <c r="H56" s="24" t="str">
        <f t="shared" si="1"/>
        <v>No requerido o no realizado</v>
      </c>
      <c r="I56" s="27" t="s">
        <v>105</v>
      </c>
    </row>
    <row r="57" spans="1:9" ht="15.75" customHeight="1" x14ac:dyDescent="0.25">
      <c r="A57" s="26" t="s">
        <v>42</v>
      </c>
      <c r="B57" s="26" t="s">
        <v>14</v>
      </c>
      <c r="C57" s="27" t="s">
        <v>105</v>
      </c>
      <c r="D57" s="24" t="str">
        <f t="shared" si="1"/>
        <v>No requerido o no realizado</v>
      </c>
      <c r="E57" s="24" t="str">
        <f t="shared" si="1"/>
        <v>No requerido o no realizado</v>
      </c>
      <c r="F57" s="24" t="str">
        <f t="shared" si="1"/>
        <v>No requerido o no realizado</v>
      </c>
      <c r="G57" s="24" t="str">
        <f t="shared" si="1"/>
        <v>No requerido o no realizado</v>
      </c>
      <c r="H57" s="24" t="str">
        <f t="shared" si="1"/>
        <v>No requerido o no realizado</v>
      </c>
      <c r="I57" s="27" t="s">
        <v>105</v>
      </c>
    </row>
    <row r="58" spans="1:9" ht="15.75" customHeight="1" x14ac:dyDescent="0.25">
      <c r="A58" s="26" t="s">
        <v>55</v>
      </c>
      <c r="B58" s="26" t="s">
        <v>16</v>
      </c>
      <c r="C58" s="27" t="s">
        <v>105</v>
      </c>
      <c r="D58" s="24" t="str">
        <f t="shared" si="1"/>
        <v>No requerido o no realizado</v>
      </c>
      <c r="E58" s="24" t="str">
        <f t="shared" si="1"/>
        <v>No requerido o no realizado</v>
      </c>
      <c r="F58" s="24" t="str">
        <f t="shared" si="1"/>
        <v>No requerido o no realizado</v>
      </c>
      <c r="G58" s="24" t="str">
        <f t="shared" si="1"/>
        <v>No requerido o no realizado</v>
      </c>
      <c r="H58" s="24" t="str">
        <f t="shared" si="1"/>
        <v>No requerido o no realizado</v>
      </c>
      <c r="I58" s="27" t="s">
        <v>105</v>
      </c>
    </row>
    <row r="59" spans="1:9" ht="15.75" customHeight="1" x14ac:dyDescent="0.25">
      <c r="A59" s="26" t="s">
        <v>70</v>
      </c>
      <c r="B59" s="26" t="s">
        <v>16</v>
      </c>
      <c r="C59" s="27" t="s">
        <v>105</v>
      </c>
      <c r="D59" s="24" t="str">
        <f t="shared" si="1"/>
        <v>No requerido o no realizado</v>
      </c>
      <c r="E59" s="24" t="str">
        <f t="shared" si="1"/>
        <v>No requerido o no realizado</v>
      </c>
      <c r="F59" s="24" t="str">
        <f t="shared" si="1"/>
        <v>No requerido o no realizado</v>
      </c>
      <c r="G59" s="24" t="str">
        <f t="shared" si="1"/>
        <v>No requerido o no realizado</v>
      </c>
      <c r="H59" s="24" t="str">
        <f t="shared" si="1"/>
        <v>No requerido o no realizado</v>
      </c>
      <c r="I59" s="27" t="s">
        <v>105</v>
      </c>
    </row>
    <row r="60" spans="1:9" ht="15.75" customHeight="1" x14ac:dyDescent="0.25">
      <c r="A60" s="26" t="s">
        <v>88</v>
      </c>
      <c r="B60" s="26" t="s">
        <v>16</v>
      </c>
      <c r="C60" s="27" t="s">
        <v>105</v>
      </c>
      <c r="D60" s="24" t="str">
        <f t="shared" si="1"/>
        <v>No requerido o no realizado</v>
      </c>
      <c r="E60" s="24" t="str">
        <f t="shared" si="1"/>
        <v>No requerido o no realizado</v>
      </c>
      <c r="F60" s="24" t="str">
        <f t="shared" si="1"/>
        <v>No requerido o no realizado</v>
      </c>
      <c r="G60" s="24" t="str">
        <f t="shared" si="1"/>
        <v>No requerido o no realizado</v>
      </c>
      <c r="H60" s="24" t="str">
        <f t="shared" si="1"/>
        <v>No requerido o no realizado</v>
      </c>
      <c r="I60" s="27" t="s">
        <v>105</v>
      </c>
    </row>
    <row r="61" spans="1:9" ht="15.75" customHeight="1" x14ac:dyDescent="0.25">
      <c r="A61" s="26" t="s">
        <v>91</v>
      </c>
      <c r="B61" s="26" t="s">
        <v>18</v>
      </c>
      <c r="C61" s="27" t="s">
        <v>105</v>
      </c>
      <c r="D61" s="24" t="str">
        <f t="shared" si="1"/>
        <v>No requerido o no realizado</v>
      </c>
      <c r="E61" s="24" t="str">
        <f t="shared" si="1"/>
        <v>No requerido o no realizado</v>
      </c>
      <c r="F61" s="24" t="str">
        <f t="shared" si="1"/>
        <v>No requerido o no realizado</v>
      </c>
      <c r="G61" s="24" t="str">
        <f t="shared" si="1"/>
        <v>No requerido o no realizado</v>
      </c>
      <c r="H61" s="24" t="str">
        <f t="shared" si="1"/>
        <v>No requerido o no realizado</v>
      </c>
      <c r="I61" s="27" t="s">
        <v>105</v>
      </c>
    </row>
    <row r="62" spans="1:9" ht="15.75" customHeight="1" x14ac:dyDescent="0.25">
      <c r="A62" s="26" t="s">
        <v>96</v>
      </c>
      <c r="B62" s="26" t="s">
        <v>18</v>
      </c>
      <c r="C62" s="27" t="s">
        <v>105</v>
      </c>
      <c r="D62" s="24" t="str">
        <f t="shared" si="1"/>
        <v>No requerido o no realizado</v>
      </c>
      <c r="E62" s="24" t="str">
        <f t="shared" si="1"/>
        <v>No requerido o no realizado</v>
      </c>
      <c r="F62" s="24" t="str">
        <f t="shared" si="1"/>
        <v>No requerido o no realizado</v>
      </c>
      <c r="G62" s="24" t="str">
        <f t="shared" si="1"/>
        <v>No requerido o no realizado</v>
      </c>
      <c r="H62" s="24" t="str">
        <f t="shared" si="1"/>
        <v>No requerido o no realizado</v>
      </c>
      <c r="I62" s="27" t="s">
        <v>105</v>
      </c>
    </row>
    <row r="63" spans="1:9" ht="15.75" customHeight="1" x14ac:dyDescent="0.25">
      <c r="A63" s="26" t="s">
        <v>93</v>
      </c>
      <c r="B63" s="26" t="s">
        <v>18</v>
      </c>
      <c r="C63" s="27" t="s">
        <v>105</v>
      </c>
      <c r="D63" s="24" t="str">
        <f t="shared" si="1"/>
        <v>No requerido o no realizado</v>
      </c>
      <c r="E63" s="24" t="str">
        <f t="shared" si="1"/>
        <v>No requerido o no realizado</v>
      </c>
      <c r="F63" s="24" t="str">
        <f t="shared" si="1"/>
        <v>No requerido o no realizado</v>
      </c>
      <c r="G63" s="24" t="str">
        <f t="shared" si="1"/>
        <v>No requerido o no realizado</v>
      </c>
      <c r="H63" s="24" t="str">
        <f t="shared" si="1"/>
        <v>No requerido o no realizado</v>
      </c>
      <c r="I63" s="27" t="s">
        <v>105</v>
      </c>
    </row>
    <row r="64" spans="1:9" ht="15.75" customHeight="1" x14ac:dyDescent="0.25">
      <c r="A64" s="26" t="s">
        <v>71</v>
      </c>
      <c r="B64" s="26" t="s">
        <v>18</v>
      </c>
      <c r="C64" s="27" t="s">
        <v>105</v>
      </c>
      <c r="D64" s="24" t="str">
        <f t="shared" si="1"/>
        <v>No requerido o no realizado</v>
      </c>
      <c r="E64" s="24" t="str">
        <f t="shared" si="1"/>
        <v>No requerido o no realizado</v>
      </c>
      <c r="F64" s="24" t="str">
        <f t="shared" si="1"/>
        <v>No requerido o no realizado</v>
      </c>
      <c r="G64" s="24" t="str">
        <f t="shared" si="1"/>
        <v>No requerido o no realizado</v>
      </c>
      <c r="H64" s="24" t="str">
        <f t="shared" si="1"/>
        <v>No requerido o no realizado</v>
      </c>
      <c r="I64" s="27" t="s">
        <v>105</v>
      </c>
    </row>
    <row r="65" spans="1:9" ht="15.75" customHeight="1" x14ac:dyDescent="0.25">
      <c r="A65" s="26" t="s">
        <v>94</v>
      </c>
      <c r="B65" s="26" t="s">
        <v>18</v>
      </c>
      <c r="C65" s="27" t="s">
        <v>105</v>
      </c>
      <c r="D65" s="24" t="str">
        <f t="shared" si="1"/>
        <v>No requerido o no realizado</v>
      </c>
      <c r="E65" s="24" t="str">
        <f t="shared" si="1"/>
        <v>No requerido o no realizado</v>
      </c>
      <c r="F65" s="24" t="str">
        <f t="shared" si="1"/>
        <v>No requerido o no realizado</v>
      </c>
      <c r="G65" s="24" t="str">
        <f t="shared" si="1"/>
        <v>No requerido o no realizado</v>
      </c>
      <c r="H65" s="24" t="str">
        <f t="shared" si="1"/>
        <v>No requerido o no realizado</v>
      </c>
      <c r="I65" s="27" t="s">
        <v>105</v>
      </c>
    </row>
    <row r="66" spans="1:9" ht="15.75" customHeight="1" x14ac:dyDescent="0.25">
      <c r="A66" s="26" t="s">
        <v>74</v>
      </c>
      <c r="B66" s="26" t="s">
        <v>18</v>
      </c>
      <c r="C66" s="27" t="s">
        <v>105</v>
      </c>
      <c r="D66" s="24" t="str">
        <f t="shared" si="1"/>
        <v>No requerido o no realizado</v>
      </c>
      <c r="E66" s="24" t="str">
        <f t="shared" si="1"/>
        <v>No requerido o no realizado</v>
      </c>
      <c r="F66" s="24" t="str">
        <f t="shared" si="1"/>
        <v>No requerido o no realizado</v>
      </c>
      <c r="G66" s="24" t="str">
        <f t="shared" si="1"/>
        <v>No requerido o no realizado</v>
      </c>
      <c r="H66" s="24" t="str">
        <f t="shared" si="1"/>
        <v>No requerido o no realizado</v>
      </c>
      <c r="I66" s="27" t="s">
        <v>105</v>
      </c>
    </row>
    <row r="67" spans="1:9" ht="15.75" customHeight="1" x14ac:dyDescent="0.25">
      <c r="A67" s="26" t="s">
        <v>72</v>
      </c>
      <c r="B67" s="26" t="s">
        <v>18</v>
      </c>
      <c r="C67" s="27" t="s">
        <v>105</v>
      </c>
      <c r="D67" s="24" t="str">
        <f t="shared" si="1"/>
        <v>No requerido o no realizado</v>
      </c>
      <c r="E67" s="24" t="str">
        <f t="shared" si="1"/>
        <v>No requerido o no realizado</v>
      </c>
      <c r="F67" s="24" t="str">
        <f t="shared" si="1"/>
        <v>No requerido o no realizado</v>
      </c>
      <c r="G67" s="24" t="str">
        <f t="shared" si="1"/>
        <v>No requerido o no realizado</v>
      </c>
      <c r="H67" s="24" t="str">
        <f t="shared" si="1"/>
        <v>No requerido o no realizado</v>
      </c>
      <c r="I67" s="27" t="s">
        <v>105</v>
      </c>
    </row>
    <row r="68" spans="1:9" ht="15.75" customHeight="1" x14ac:dyDescent="0.25">
      <c r="A68" s="26" t="s">
        <v>75</v>
      </c>
      <c r="B68" s="26" t="s">
        <v>18</v>
      </c>
      <c r="C68" s="27" t="s">
        <v>105</v>
      </c>
      <c r="D68" s="24" t="str">
        <f t="shared" si="1"/>
        <v>No requerido o no realizado</v>
      </c>
      <c r="E68" s="24" t="str">
        <f t="shared" si="1"/>
        <v>No requerido o no realizado</v>
      </c>
      <c r="F68" s="24" t="str">
        <f t="shared" si="1"/>
        <v>No requerido o no realizado</v>
      </c>
      <c r="G68" s="24" t="str">
        <f t="shared" si="1"/>
        <v>No requerido o no realizado</v>
      </c>
      <c r="H68" s="24" t="str">
        <f t="shared" si="1"/>
        <v>No requerido o no realizado</v>
      </c>
      <c r="I68" s="27" t="s">
        <v>105</v>
      </c>
    </row>
    <row r="69" spans="1:9" ht="15.75" customHeight="1" x14ac:dyDescent="0.25">
      <c r="A69" s="26" t="s">
        <v>60</v>
      </c>
      <c r="B69" s="26" t="s">
        <v>17</v>
      </c>
      <c r="C69" s="27" t="s">
        <v>105</v>
      </c>
      <c r="D69" s="24" t="str">
        <f t="shared" si="1"/>
        <v>No requerido o no realizado</v>
      </c>
      <c r="E69" s="24" t="str">
        <f t="shared" si="1"/>
        <v>No requerido o no realizado</v>
      </c>
      <c r="F69" s="24" t="str">
        <f t="shared" si="1"/>
        <v>No requerido o no realizado</v>
      </c>
      <c r="G69" s="24" t="str">
        <f t="shared" si="1"/>
        <v>No requerido o no realizado</v>
      </c>
      <c r="H69" s="24" t="str">
        <f t="shared" si="1"/>
        <v>No requerido o no realizado</v>
      </c>
      <c r="I69" s="27" t="s">
        <v>105</v>
      </c>
    </row>
    <row r="70" spans="1:9" ht="15.75" customHeight="1" x14ac:dyDescent="0.25">
      <c r="A70" s="26" t="s">
        <v>2</v>
      </c>
      <c r="B70" s="26" t="s">
        <v>15</v>
      </c>
      <c r="C70" s="27" t="s">
        <v>105</v>
      </c>
      <c r="D70" s="24" t="str">
        <f t="shared" si="1"/>
        <v>No requerido o no realizado</v>
      </c>
      <c r="E70" s="24" t="str">
        <f t="shared" si="1"/>
        <v>No requerido o no realizado</v>
      </c>
      <c r="F70" s="24" t="str">
        <f t="shared" si="1"/>
        <v>No requerido o no realizado</v>
      </c>
      <c r="G70" s="24" t="str">
        <f t="shared" si="1"/>
        <v>No requerido o no realizado</v>
      </c>
      <c r="H70" s="24" t="str">
        <f t="shared" si="1"/>
        <v>No requerido o no realizado</v>
      </c>
      <c r="I70" s="27" t="s">
        <v>105</v>
      </c>
    </row>
    <row r="71" spans="1:9" ht="15.75" customHeight="1" x14ac:dyDescent="0.25">
      <c r="A71" s="26" t="s">
        <v>76</v>
      </c>
      <c r="B71" s="26" t="s">
        <v>15</v>
      </c>
      <c r="C71" s="27" t="s">
        <v>105</v>
      </c>
      <c r="D71" s="24" t="str">
        <f t="shared" si="1"/>
        <v>No requerido o no realizado</v>
      </c>
      <c r="E71" s="24" t="str">
        <f t="shared" si="1"/>
        <v>No requerido o no realizado</v>
      </c>
      <c r="F71" s="24" t="str">
        <f t="shared" si="1"/>
        <v>No requerido o no realizado</v>
      </c>
      <c r="G71" s="24" t="str">
        <f t="shared" si="1"/>
        <v>No requerido o no realizado</v>
      </c>
      <c r="H71" s="24" t="str">
        <f t="shared" si="1"/>
        <v>No requerido o no realizado</v>
      </c>
      <c r="I71" s="27" t="s">
        <v>105</v>
      </c>
    </row>
    <row r="72" spans="1:9" ht="15.75" customHeight="1" x14ac:dyDescent="0.25">
      <c r="A72" s="26" t="s">
        <v>54</v>
      </c>
      <c r="B72" s="26" t="s">
        <v>15</v>
      </c>
      <c r="C72" s="27" t="s">
        <v>105</v>
      </c>
      <c r="D72" s="24" t="str">
        <f t="shared" si="1"/>
        <v>No requerido o no realizado</v>
      </c>
      <c r="E72" s="24" t="str">
        <f t="shared" si="1"/>
        <v>No requerido o no realizado</v>
      </c>
      <c r="F72" s="24" t="str">
        <f t="shared" si="1"/>
        <v>No requerido o no realizado</v>
      </c>
      <c r="G72" s="24" t="str">
        <f t="shared" si="1"/>
        <v>No requerido o no realizado</v>
      </c>
      <c r="H72" s="24" t="str">
        <f t="shared" si="1"/>
        <v>No requerido o no realizado</v>
      </c>
      <c r="I72" s="27" t="s">
        <v>105</v>
      </c>
    </row>
    <row r="73" spans="1:9" ht="15.75" customHeight="1" x14ac:dyDescent="0.25">
      <c r="A73" s="26" t="s">
        <v>40</v>
      </c>
      <c r="B73" s="26" t="s">
        <v>12</v>
      </c>
      <c r="C73" s="27" t="s">
        <v>105</v>
      </c>
      <c r="D73" s="24" t="str">
        <f t="shared" si="1"/>
        <v>No requerido o no realizado</v>
      </c>
      <c r="E73" s="24" t="str">
        <f t="shared" si="1"/>
        <v>No requerido o no realizado</v>
      </c>
      <c r="F73" s="24" t="str">
        <f t="shared" si="1"/>
        <v>No requerido o no realizado</v>
      </c>
      <c r="G73" s="24" t="str">
        <f t="shared" si="1"/>
        <v>No requerido o no realizado</v>
      </c>
      <c r="H73" s="24" t="str">
        <f t="shared" si="1"/>
        <v>No requerido o no realizado</v>
      </c>
      <c r="I73" s="27" t="s">
        <v>105</v>
      </c>
    </row>
    <row r="74" spans="1:9" ht="15.75" customHeight="1" x14ac:dyDescent="0.25">
      <c r="A74" s="26" t="s">
        <v>28</v>
      </c>
      <c r="B74" s="26" t="s">
        <v>12</v>
      </c>
      <c r="C74" s="27" t="s">
        <v>105</v>
      </c>
      <c r="D74" s="24" t="str">
        <f t="shared" si="1"/>
        <v>No requerido o no realizado</v>
      </c>
      <c r="E74" s="24" t="str">
        <f t="shared" si="1"/>
        <v>No requerido o no realizado</v>
      </c>
      <c r="F74" s="24" t="str">
        <f t="shared" si="1"/>
        <v>No requerido o no realizado</v>
      </c>
      <c r="G74" s="24" t="str">
        <f t="shared" si="1"/>
        <v>No requerido o no realizado</v>
      </c>
      <c r="H74" s="24" t="str">
        <f t="shared" si="1"/>
        <v>No requerido o no realizado</v>
      </c>
      <c r="I74" s="27" t="s">
        <v>105</v>
      </c>
    </row>
    <row r="75" spans="1:9" ht="15.75" customHeight="1" x14ac:dyDescent="0.25">
      <c r="A75" s="26" t="s">
        <v>44</v>
      </c>
      <c r="B75" s="26" t="s">
        <v>12</v>
      </c>
      <c r="C75" s="27" t="s">
        <v>105</v>
      </c>
      <c r="D75" s="24" t="str">
        <f t="shared" si="1"/>
        <v>No requerido o no realizado</v>
      </c>
      <c r="E75" s="24" t="str">
        <f t="shared" si="1"/>
        <v>No requerido o no realizado</v>
      </c>
      <c r="F75" s="24" t="str">
        <f t="shared" si="1"/>
        <v>No requerido o no realizado</v>
      </c>
      <c r="G75" s="24" t="str">
        <f t="shared" si="1"/>
        <v>No requerido o no realizado</v>
      </c>
      <c r="H75" s="24" t="str">
        <f t="shared" si="1"/>
        <v>No requerido o no realizado</v>
      </c>
      <c r="I75" s="27" t="s">
        <v>105</v>
      </c>
    </row>
    <row r="76" spans="1:9" ht="15.75" customHeight="1" x14ac:dyDescent="0.25">
      <c r="A76" s="26" t="s">
        <v>81</v>
      </c>
      <c r="B76" s="26" t="s">
        <v>12</v>
      </c>
      <c r="C76" s="27" t="s">
        <v>105</v>
      </c>
      <c r="D76" s="24" t="str">
        <f t="shared" si="1"/>
        <v>No requerido o no realizado</v>
      </c>
      <c r="E76" s="24" t="str">
        <f t="shared" si="1"/>
        <v>No requerido o no realizado</v>
      </c>
      <c r="F76" s="24" t="str">
        <f t="shared" si="1"/>
        <v>No requerido o no realizado</v>
      </c>
      <c r="G76" s="24" t="str">
        <f t="shared" si="1"/>
        <v>No requerido o no realizado</v>
      </c>
      <c r="H76" s="24" t="str">
        <f t="shared" si="1"/>
        <v>No requerido o no realizado</v>
      </c>
      <c r="I76" s="27" t="s">
        <v>105</v>
      </c>
    </row>
    <row r="77" spans="1:9" ht="15.75" customHeight="1" x14ac:dyDescent="0.25">
      <c r="A77" s="23"/>
      <c r="B77" s="23"/>
      <c r="C77" s="24"/>
      <c r="D77" s="24"/>
      <c r="E77" s="24"/>
      <c r="F77" s="24"/>
      <c r="G77" s="24"/>
      <c r="H77" s="24"/>
      <c r="I77" s="24"/>
    </row>
    <row r="78" spans="1:9" ht="15.75" customHeight="1" x14ac:dyDescent="0.2"/>
    <row r="79" spans="1:9" ht="15.75" customHeight="1" x14ac:dyDescent="0.2"/>
    <row r="80" spans="1:9" ht="15.75" customHeight="1" x14ac:dyDescent="0.2"/>
    <row r="81" spans="3:3" ht="15.75" customHeight="1" x14ac:dyDescent="0.25">
      <c r="C81" s="27">
        <f>(COUNT(C4:C76))/73</f>
        <v>0</v>
      </c>
    </row>
    <row r="82" spans="3:3" ht="15.75" customHeight="1" x14ac:dyDescent="0.2"/>
    <row r="83" spans="3:3" ht="15.75" customHeight="1" x14ac:dyDescent="0.2"/>
    <row r="84" spans="3:3" ht="15.75" customHeight="1" x14ac:dyDescent="0.2"/>
    <row r="85" spans="3:3" ht="15.75" customHeight="1" x14ac:dyDescent="0.2"/>
    <row r="86" spans="3:3" ht="15.75" customHeight="1" x14ac:dyDescent="0.2"/>
    <row r="87" spans="3:3" ht="15.75" customHeight="1" x14ac:dyDescent="0.2"/>
    <row r="88" spans="3:3" ht="15.75" customHeight="1" x14ac:dyDescent="0.2"/>
    <row r="89" spans="3:3" ht="15.75" customHeight="1" x14ac:dyDescent="0.2"/>
    <row r="90" spans="3:3" ht="15.75" customHeight="1" x14ac:dyDescent="0.2"/>
    <row r="91" spans="3:3" ht="15.75" customHeight="1" x14ac:dyDescent="0.2"/>
    <row r="92" spans="3:3" ht="15.75" customHeight="1" x14ac:dyDescent="0.2"/>
    <row r="93" spans="3:3" ht="15.75" customHeight="1" x14ac:dyDescent="0.2"/>
    <row r="94" spans="3:3" ht="15.75" customHeight="1" x14ac:dyDescent="0.2"/>
    <row r="95" spans="3:3" ht="15.75" customHeight="1" x14ac:dyDescent="0.2"/>
    <row r="96" spans="3:3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autoFilter ref="A3:I76" xr:uid="{00000000-0009-0000-0000-000004000000}"/>
  <pageMargins left="0.7" right="0.7" top="0.75" bottom="0.75" header="0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/>
  <dimension ref="A1:K1000"/>
  <sheetViews>
    <sheetView workbookViewId="0">
      <selection activeCell="C6" sqref="C6"/>
    </sheetView>
  </sheetViews>
  <sheetFormatPr baseColWidth="10" defaultColWidth="12.625" defaultRowHeight="15" customHeight="1" x14ac:dyDescent="0.2"/>
  <cols>
    <col min="1" max="1" width="17.875" customWidth="1"/>
    <col min="2" max="27" width="9.375" customWidth="1"/>
  </cols>
  <sheetData>
    <row r="1" spans="1:11" x14ac:dyDescent="0.25">
      <c r="A1" s="31" t="s">
        <v>98</v>
      </c>
      <c r="B1" s="27" t="e">
        <f>AVERAGE(G5:G77)</f>
        <v>#DIV/0!</v>
      </c>
    </row>
    <row r="4" spans="1:11" x14ac:dyDescent="0.25">
      <c r="A4" s="26" t="s">
        <v>21</v>
      </c>
      <c r="B4" s="26" t="s">
        <v>22</v>
      </c>
      <c r="C4" s="26" t="s">
        <v>103</v>
      </c>
      <c r="D4" s="26" t="s">
        <v>102</v>
      </c>
      <c r="E4" s="26" t="s">
        <v>99</v>
      </c>
      <c r="F4" s="26" t="s">
        <v>100</v>
      </c>
      <c r="G4" s="26" t="s">
        <v>101</v>
      </c>
      <c r="J4" s="26"/>
      <c r="K4" s="32"/>
    </row>
    <row r="5" spans="1:11" x14ac:dyDescent="0.25">
      <c r="A5" s="26" t="s">
        <v>36</v>
      </c>
      <c r="B5" s="26" t="s">
        <v>11</v>
      </c>
      <c r="C5" s="33">
        <f>VLOOKUP(A5,'1er t'!$A$4:$I$77,9,FALSE)</f>
        <v>1</v>
      </c>
      <c r="D5" s="33">
        <f>VLOOKUP(A5,'2do t'!$A$4:$I$77,9,FALSE)</f>
        <v>0.98799999999999999</v>
      </c>
      <c r="E5" s="33" t="str">
        <f>VLOOKUP(A5,'3er t'!$A$3:$I$76,9,FALSE)</f>
        <v>No iniciado</v>
      </c>
      <c r="F5" s="33" t="str">
        <f>VLOOKUP(A5,'4to t'!A8:I81,9,FALSE)</f>
        <v>No iniciado</v>
      </c>
      <c r="G5" s="33">
        <f t="shared" ref="G5:G78" si="0">AVERAGE(C5:F5)</f>
        <v>0.99399999999999999</v>
      </c>
      <c r="H5" s="28"/>
      <c r="K5" s="28"/>
    </row>
    <row r="6" spans="1:11" x14ac:dyDescent="0.25">
      <c r="A6" s="26" t="s">
        <v>27</v>
      </c>
      <c r="B6" s="26" t="s">
        <v>11</v>
      </c>
      <c r="C6" s="33">
        <f>VLOOKUP(A6,'1er t'!$A$4:$I$77,9,FALSE)</f>
        <v>1</v>
      </c>
      <c r="D6" s="33">
        <f>VLOOKUP(A6,'2do t'!$A$4:$I$77,9,FALSE)</f>
        <v>1</v>
      </c>
      <c r="E6" s="33" t="str">
        <f>VLOOKUP(A6,'3er t'!$A$3:$I$76,9,FALSE)</f>
        <v>No iniciado</v>
      </c>
      <c r="F6" s="33" t="str">
        <f>VLOOKUP(A6,'4to t'!A9:I82,9,FALSE)</f>
        <v>No iniciado</v>
      </c>
      <c r="G6" s="33">
        <f t="shared" si="0"/>
        <v>1</v>
      </c>
      <c r="H6" s="28"/>
      <c r="K6" s="28"/>
    </row>
    <row r="7" spans="1:11" x14ac:dyDescent="0.25">
      <c r="A7" s="26" t="s">
        <v>25</v>
      </c>
      <c r="B7" s="26" t="s">
        <v>11</v>
      </c>
      <c r="C7" s="33">
        <f>VLOOKUP(A7,'1er t'!$A$4:$I$77,9,FALSE)</f>
        <v>1</v>
      </c>
      <c r="D7" s="33">
        <f>VLOOKUP(A7,'2do t'!$A$4:$I$77,9,FALSE)</f>
        <v>1</v>
      </c>
      <c r="E7" s="33" t="str">
        <f>VLOOKUP(A7,'3er t'!$A$3:$I$76,9,FALSE)</f>
        <v>No iniciado</v>
      </c>
      <c r="F7" s="33" t="str">
        <f>VLOOKUP(A7,'4to t'!A3:I76,9,FALSE)</f>
        <v>No iniciado</v>
      </c>
      <c r="G7" s="33">
        <f t="shared" si="0"/>
        <v>1</v>
      </c>
      <c r="H7" s="28"/>
      <c r="K7" s="28"/>
    </row>
    <row r="8" spans="1:11" x14ac:dyDescent="0.25">
      <c r="A8" s="26" t="s">
        <v>31</v>
      </c>
      <c r="B8" s="26" t="s">
        <v>11</v>
      </c>
      <c r="C8" s="33">
        <f>VLOOKUP(A8,'1er t'!$A$4:$I$77,9,FALSE)</f>
        <v>1</v>
      </c>
      <c r="D8" s="33">
        <f>VLOOKUP(A8,'2do t'!$A$4:$I$77,9,FALSE)</f>
        <v>0.80300000000000005</v>
      </c>
      <c r="E8" s="33" t="str">
        <f>VLOOKUP(A8,'3er t'!$A$3:$I$76,9,FALSE)</f>
        <v>No iniciado</v>
      </c>
      <c r="F8" s="33" t="str">
        <f>VLOOKUP(A8,'4to t'!A4:I77,9,FALSE)</f>
        <v>No iniciado</v>
      </c>
      <c r="G8" s="33">
        <f t="shared" si="0"/>
        <v>0.90149999999999997</v>
      </c>
      <c r="H8" s="28"/>
      <c r="K8" s="28"/>
    </row>
    <row r="9" spans="1:11" x14ac:dyDescent="0.25">
      <c r="A9" s="26" t="s">
        <v>26</v>
      </c>
      <c r="B9" s="26" t="s">
        <v>11</v>
      </c>
      <c r="C9" s="33">
        <f>VLOOKUP(A9,'1er t'!$A$4:$I$77,9,FALSE)</f>
        <v>1</v>
      </c>
      <c r="D9" s="33">
        <f>VLOOKUP(A9,'2do t'!$A$4:$I$77,9,FALSE)</f>
        <v>0.98899999999999999</v>
      </c>
      <c r="E9" s="33" t="str">
        <f>VLOOKUP(A9,'3er t'!$A$3:$I$76,9,FALSE)</f>
        <v>No iniciado</v>
      </c>
      <c r="F9" s="33" t="str">
        <f>VLOOKUP(A9,'4to t'!A5:I78,9,FALSE)</f>
        <v>No iniciado</v>
      </c>
      <c r="G9" s="33">
        <f t="shared" si="0"/>
        <v>0.99449999999999994</v>
      </c>
      <c r="H9" s="28"/>
      <c r="K9" s="28"/>
    </row>
    <row r="10" spans="1:11" x14ac:dyDescent="0.25">
      <c r="A10" s="26" t="s">
        <v>30</v>
      </c>
      <c r="B10" s="26" t="s">
        <v>11</v>
      </c>
      <c r="C10" s="33">
        <f>VLOOKUP(A10,'1er t'!$A$4:$I$77,9,FALSE)</f>
        <v>1</v>
      </c>
      <c r="D10" s="33">
        <f>VLOOKUP(A10,'2do t'!$A$4:$I$77,9,FALSE)</f>
        <v>1</v>
      </c>
      <c r="E10" s="33" t="str">
        <f>VLOOKUP(A10,'3er t'!$A$3:$I$76,9,FALSE)</f>
        <v>No iniciado</v>
      </c>
      <c r="F10" s="33" t="str">
        <f>VLOOKUP(A10,'4to t'!A6:I79,9,FALSE)</f>
        <v>No iniciado</v>
      </c>
      <c r="G10" s="33">
        <f t="shared" si="0"/>
        <v>1</v>
      </c>
      <c r="H10" s="28"/>
      <c r="K10" s="28"/>
    </row>
    <row r="11" spans="1:11" x14ac:dyDescent="0.25">
      <c r="A11" s="26" t="s">
        <v>29</v>
      </c>
      <c r="B11" s="26" t="s">
        <v>11</v>
      </c>
      <c r="C11" s="33">
        <f>VLOOKUP(A11,'1er t'!$A$4:$I$77,9,FALSE)</f>
        <v>1</v>
      </c>
      <c r="D11" s="33">
        <f>VLOOKUP(A11,'2do t'!$A$4:$I$77,9,FALSE)</f>
        <v>1</v>
      </c>
      <c r="E11" s="33" t="str">
        <f>VLOOKUP(A11,'3er t'!$A$3:$I$76,9,FALSE)</f>
        <v>No iniciado</v>
      </c>
      <c r="F11" s="33" t="str">
        <f>VLOOKUP(A11,'4to t'!A7:I80,9,FALSE)</f>
        <v>No iniciado</v>
      </c>
      <c r="G11" s="33">
        <f t="shared" si="0"/>
        <v>1</v>
      </c>
      <c r="H11" s="28"/>
      <c r="K11" s="28"/>
    </row>
    <row r="12" spans="1:11" x14ac:dyDescent="0.25">
      <c r="A12" s="26" t="s">
        <v>56</v>
      </c>
      <c r="B12" s="26" t="s">
        <v>13</v>
      </c>
      <c r="C12" s="33">
        <f>VLOOKUP(A12,'1er t'!$A$4:$I$77,9,FALSE)</f>
        <v>1</v>
      </c>
      <c r="D12" s="33">
        <f>VLOOKUP(A12,'2do t'!$A$4:$I$77,9,FALSE)</f>
        <v>0.93530000000000002</v>
      </c>
      <c r="E12" s="33" t="str">
        <f>VLOOKUP(A12,'3er t'!$A$3:$I$76,9,FALSE)</f>
        <v>No iniciado</v>
      </c>
      <c r="F12" s="33" t="str">
        <f>VLOOKUP(A12,'4to t'!A10:I83,9,FALSE)</f>
        <v>No iniciado</v>
      </c>
      <c r="G12" s="33">
        <f t="shared" si="0"/>
        <v>0.96765000000000001</v>
      </c>
      <c r="H12" s="28"/>
      <c r="K12" s="28"/>
    </row>
    <row r="13" spans="1:11" x14ac:dyDescent="0.25">
      <c r="A13" s="26" t="s">
        <v>78</v>
      </c>
      <c r="B13" s="26" t="s">
        <v>13</v>
      </c>
      <c r="C13" s="33">
        <f>VLOOKUP(A13,'1er t'!$A$4:$I$77,9,FALSE)</f>
        <v>0.75629999999999997</v>
      </c>
      <c r="D13" s="33">
        <f>VLOOKUP(A13,'2do t'!$A$4:$I$77,9,FALSE)</f>
        <v>0.91900000000000004</v>
      </c>
      <c r="E13" s="33" t="str">
        <f>VLOOKUP(A13,'3er t'!$A$3:$I$76,9,FALSE)</f>
        <v>No iniciado</v>
      </c>
      <c r="F13" s="33" t="str">
        <f>VLOOKUP(A13,'4to t'!A11:I84,9,FALSE)</f>
        <v>No iniciado</v>
      </c>
      <c r="G13" s="33">
        <f t="shared" si="0"/>
        <v>0.83765000000000001</v>
      </c>
      <c r="H13" s="28"/>
      <c r="K13" s="28"/>
    </row>
    <row r="14" spans="1:11" x14ac:dyDescent="0.25">
      <c r="A14" s="26" t="s">
        <v>38</v>
      </c>
      <c r="B14" s="26" t="s">
        <v>13</v>
      </c>
      <c r="C14" s="33">
        <f>VLOOKUP(A14,'1er t'!$A$4:$I$77,9,FALSE)</f>
        <v>1</v>
      </c>
      <c r="D14" s="33">
        <f>VLOOKUP(A14,'2do t'!$A$4:$I$77,9,FALSE)</f>
        <v>0.1774</v>
      </c>
      <c r="E14" s="33" t="str">
        <f>VLOOKUP(A14,'3er t'!$A$3:$I$76,9,FALSE)</f>
        <v>No iniciado</v>
      </c>
      <c r="F14" s="33" t="str">
        <f>VLOOKUP(A14,'4to t'!A12:I85,9,FALSE)</f>
        <v>No iniciado</v>
      </c>
      <c r="G14" s="33">
        <f t="shared" si="0"/>
        <v>0.5887</v>
      </c>
      <c r="H14" s="28"/>
      <c r="K14" s="28"/>
    </row>
    <row r="15" spans="1:11" x14ac:dyDescent="0.25">
      <c r="A15" s="26" t="s">
        <v>35</v>
      </c>
      <c r="B15" s="26" t="s">
        <v>13</v>
      </c>
      <c r="C15" s="33">
        <f>VLOOKUP(A15,'1er t'!$A$4:$I$77,9,FALSE)</f>
        <v>1</v>
      </c>
      <c r="D15" s="33">
        <f>VLOOKUP(A15,'2do t'!$A$4:$I$77,9,FALSE)</f>
        <v>0.89659999999999995</v>
      </c>
      <c r="E15" s="33" t="str">
        <f>VLOOKUP(A15,'3er t'!$A$3:$I$76,9,FALSE)</f>
        <v>No iniciado</v>
      </c>
      <c r="F15" s="33" t="str">
        <f>VLOOKUP(A15,'4to t'!A13:I86,9,FALSE)</f>
        <v>No iniciado</v>
      </c>
      <c r="G15" s="33">
        <f t="shared" si="0"/>
        <v>0.94829999999999992</v>
      </c>
      <c r="H15" s="28"/>
      <c r="K15" s="28"/>
    </row>
    <row r="16" spans="1:11" x14ac:dyDescent="0.25">
      <c r="A16" s="29" t="s">
        <v>86</v>
      </c>
      <c r="B16" s="26" t="s">
        <v>13</v>
      </c>
      <c r="C16" s="33">
        <f>VLOOKUP(A16,'1er t'!$A$4:$I$77,9,FALSE)</f>
        <v>0.24909999999999999</v>
      </c>
      <c r="D16" s="33">
        <f>VLOOKUP(A16,'2do t'!$A$4:$I$77,9,FALSE)</f>
        <v>0</v>
      </c>
      <c r="E16" s="33" t="str">
        <f>VLOOKUP(A16,'3er t'!$A$3:$I$76,9,FALSE)</f>
        <v>No iniciado</v>
      </c>
      <c r="F16" s="33" t="str">
        <f>VLOOKUP(A16,'4to t'!A14:I87,9,FALSE)</f>
        <v>No iniciado</v>
      </c>
      <c r="G16" s="33">
        <f t="shared" si="0"/>
        <v>0.12454999999999999</v>
      </c>
      <c r="H16" s="28"/>
      <c r="K16" s="28"/>
    </row>
    <row r="17" spans="1:11" x14ac:dyDescent="0.25">
      <c r="A17" s="26" t="s">
        <v>61</v>
      </c>
      <c r="B17" s="26" t="s">
        <v>13</v>
      </c>
      <c r="C17" s="33">
        <f>VLOOKUP(A17,'1er t'!$A$4:$I$77,9,FALSE)</f>
        <v>0.94550000000000001</v>
      </c>
      <c r="D17" s="33">
        <f>VLOOKUP(A17,'2do t'!$A$4:$I$77,9,FALSE)</f>
        <v>0.4914</v>
      </c>
      <c r="E17" s="33" t="str">
        <f>VLOOKUP(A17,'3er t'!$A$3:$I$76,9,FALSE)</f>
        <v>No iniciado</v>
      </c>
      <c r="F17" s="33" t="str">
        <f>VLOOKUP(A17,'4to t'!A15:I88,9,FALSE)</f>
        <v>No iniciado</v>
      </c>
      <c r="G17" s="33">
        <f t="shared" si="0"/>
        <v>0.71845000000000003</v>
      </c>
      <c r="H17" s="28"/>
      <c r="K17" s="28"/>
    </row>
    <row r="18" spans="1:11" x14ac:dyDescent="0.25">
      <c r="A18" s="26" t="s">
        <v>51</v>
      </c>
      <c r="B18" s="26" t="s">
        <v>13</v>
      </c>
      <c r="C18" s="33">
        <f>VLOOKUP(A18,'1er t'!$A$4:$I$77,9,FALSE)</f>
        <v>0.94810000000000005</v>
      </c>
      <c r="D18" s="33">
        <f>VLOOKUP(A18,'2do t'!$A$4:$I$77,9,FALSE)</f>
        <v>0.96650000000000003</v>
      </c>
      <c r="E18" s="33" t="str">
        <f>VLOOKUP(A18,'3er t'!$A$3:$I$76,9,FALSE)</f>
        <v>No iniciado</v>
      </c>
      <c r="F18" s="33" t="str">
        <f>VLOOKUP(A18,'4to t'!A16:I89,9,FALSE)</f>
        <v>No iniciado</v>
      </c>
      <c r="G18" s="33">
        <f t="shared" si="0"/>
        <v>0.95730000000000004</v>
      </c>
      <c r="H18" s="28"/>
      <c r="K18" s="28"/>
    </row>
    <row r="19" spans="1:11" x14ac:dyDescent="0.25">
      <c r="A19" s="26" t="s">
        <v>67</v>
      </c>
      <c r="B19" s="26" t="s">
        <v>13</v>
      </c>
      <c r="C19" s="33">
        <f>VLOOKUP(A19,'1er t'!$A$4:$I$77,9,FALSE)</f>
        <v>0.76060000000000005</v>
      </c>
      <c r="D19" s="33">
        <f>VLOOKUP(A19,'2do t'!$A$4:$I$77,9,FALSE)</f>
        <v>0.60919999999999996</v>
      </c>
      <c r="E19" s="33" t="str">
        <f>VLOOKUP(A19,'3er t'!$A$3:$I$76,9,FALSE)</f>
        <v>No iniciado</v>
      </c>
      <c r="F19" s="33" t="str">
        <f>VLOOKUP(A19,'4to t'!A17:I90,9,FALSE)</f>
        <v>No iniciado</v>
      </c>
      <c r="G19" s="33">
        <f t="shared" si="0"/>
        <v>0.68490000000000006</v>
      </c>
      <c r="H19" s="28"/>
      <c r="K19" s="28"/>
    </row>
    <row r="20" spans="1:11" x14ac:dyDescent="0.25">
      <c r="A20" s="26" t="s">
        <v>52</v>
      </c>
      <c r="B20" s="26" t="s">
        <v>13</v>
      </c>
      <c r="C20" s="33">
        <f>VLOOKUP(A20,'1er t'!$A$4:$I$77,9,FALSE)</f>
        <v>1</v>
      </c>
      <c r="D20" s="33">
        <f>VLOOKUP(A20,'2do t'!$A$4:$I$77,9,FALSE)</f>
        <v>0.90169999999999995</v>
      </c>
      <c r="E20" s="33" t="str">
        <f>VLOOKUP(A20,'3er t'!$A$3:$I$76,9,FALSE)</f>
        <v>No iniciado</v>
      </c>
      <c r="F20" s="33" t="str">
        <f>VLOOKUP(A20,'4to t'!A18:I91,9,FALSE)</f>
        <v>No iniciado</v>
      </c>
      <c r="G20" s="33">
        <f t="shared" si="0"/>
        <v>0.95084999999999997</v>
      </c>
      <c r="H20" s="28"/>
      <c r="K20" s="28"/>
    </row>
    <row r="21" spans="1:11" ht="15.75" customHeight="1" x14ac:dyDescent="0.25">
      <c r="A21" s="26" t="s">
        <v>62</v>
      </c>
      <c r="B21" s="26" t="s">
        <v>13</v>
      </c>
      <c r="C21" s="33">
        <f>VLOOKUP(A21,'1er t'!$A$4:$I$77,9,FALSE)</f>
        <v>0.96930000000000005</v>
      </c>
      <c r="D21" s="33">
        <f>VLOOKUP(A21,'2do t'!$A$4:$I$77,9,FALSE)</f>
        <v>0.78269999999999995</v>
      </c>
      <c r="E21" s="33" t="str">
        <f>VLOOKUP(A21,'3er t'!$A$3:$I$76,9,FALSE)</f>
        <v>No iniciado</v>
      </c>
      <c r="F21" s="33" t="str">
        <f>VLOOKUP(A21,'4to t'!A19:I92,9,FALSE)</f>
        <v>No iniciado</v>
      </c>
      <c r="G21" s="33">
        <f t="shared" si="0"/>
        <v>0.876</v>
      </c>
      <c r="H21" s="28"/>
      <c r="K21" s="28"/>
    </row>
    <row r="22" spans="1:11" ht="15.75" customHeight="1" x14ac:dyDescent="0.25">
      <c r="A22" s="26" t="s">
        <v>45</v>
      </c>
      <c r="B22" s="26" t="s">
        <v>13</v>
      </c>
      <c r="C22" s="33">
        <f>VLOOKUP(A22,'1er t'!$A$4:$I$77,9,FALSE)</f>
        <v>0.98150000000000004</v>
      </c>
      <c r="D22" s="33">
        <f>VLOOKUP(A22,'2do t'!$A$4:$I$77,9,FALSE)</f>
        <v>0.75</v>
      </c>
      <c r="E22" s="33" t="str">
        <f>VLOOKUP(A22,'3er t'!$A$3:$I$76,9,FALSE)</f>
        <v>No iniciado</v>
      </c>
      <c r="F22" s="33" t="str">
        <f>VLOOKUP(A22,'4to t'!A20:I93,9,FALSE)</f>
        <v>No iniciado</v>
      </c>
      <c r="G22" s="33">
        <f t="shared" si="0"/>
        <v>0.86575000000000002</v>
      </c>
      <c r="H22" s="28"/>
      <c r="K22" s="28"/>
    </row>
    <row r="23" spans="1:11" ht="15.75" customHeight="1" x14ac:dyDescent="0.25">
      <c r="A23" s="26" t="s">
        <v>37</v>
      </c>
      <c r="B23" s="26" t="s">
        <v>13</v>
      </c>
      <c r="C23" s="33">
        <f>VLOOKUP(A23,'1er t'!$A$4:$I$77,9,FALSE)</f>
        <v>1</v>
      </c>
      <c r="D23" s="33">
        <f>VLOOKUP(A23,'2do t'!$A$4:$I$77,9,FALSE)</f>
        <v>1</v>
      </c>
      <c r="E23" s="33" t="str">
        <f>VLOOKUP(A23,'3er t'!$A$3:$I$76,9,FALSE)</f>
        <v>No iniciado</v>
      </c>
      <c r="F23" s="33" t="str">
        <f>VLOOKUP(A23,'4to t'!A21:I94,9,FALSE)</f>
        <v>No iniciado</v>
      </c>
      <c r="G23" s="33">
        <f t="shared" si="0"/>
        <v>1</v>
      </c>
      <c r="H23" s="28"/>
      <c r="K23" s="28"/>
    </row>
    <row r="24" spans="1:11" ht="15.75" customHeight="1" x14ac:dyDescent="0.25">
      <c r="A24" s="26" t="s">
        <v>39</v>
      </c>
      <c r="B24" s="26" t="s">
        <v>13</v>
      </c>
      <c r="C24" s="33">
        <f>VLOOKUP(A24,'1er t'!$A$4:$I$77,9,FALSE)</f>
        <v>0.95989999999999998</v>
      </c>
      <c r="D24" s="33">
        <f>VLOOKUP(A24,'2do t'!$A$4:$I$77,9,FALSE)</f>
        <v>0.92259999999999998</v>
      </c>
      <c r="E24" s="33" t="str">
        <f>VLOOKUP(A24,'3er t'!$A$3:$I$76,9,FALSE)</f>
        <v>No iniciado</v>
      </c>
      <c r="F24" s="33" t="str">
        <f>VLOOKUP(A24,'4to t'!A22:I95,9,FALSE)</f>
        <v>No iniciado</v>
      </c>
      <c r="G24" s="33">
        <f t="shared" si="0"/>
        <v>0.94124999999999992</v>
      </c>
      <c r="H24" s="28"/>
      <c r="K24" s="28"/>
    </row>
    <row r="25" spans="1:11" ht="15.75" customHeight="1" x14ac:dyDescent="0.25">
      <c r="A25" s="26" t="s">
        <v>85</v>
      </c>
      <c r="B25" s="26" t="s">
        <v>13</v>
      </c>
      <c r="C25" s="33">
        <f>VLOOKUP(A25,'1er t'!$A$4:$I$77,9,FALSE)</f>
        <v>0.95909999999999995</v>
      </c>
      <c r="D25" s="33">
        <f>VLOOKUP(A25,'2do t'!$A$4:$I$77,9,FALSE)</f>
        <v>0.378</v>
      </c>
      <c r="E25" s="33" t="str">
        <f>VLOOKUP(A25,'3er t'!$A$3:$I$76,9,FALSE)</f>
        <v>No iniciado</v>
      </c>
      <c r="F25" s="33" t="str">
        <f>VLOOKUP(A25,'4to t'!A23:I96,9,FALSE)</f>
        <v>No iniciado</v>
      </c>
      <c r="G25" s="33">
        <f t="shared" si="0"/>
        <v>0.66854999999999998</v>
      </c>
      <c r="H25" s="28"/>
      <c r="K25" s="28"/>
    </row>
    <row r="26" spans="1:11" ht="15.75" customHeight="1" x14ac:dyDescent="0.25">
      <c r="A26" s="26" t="s">
        <v>46</v>
      </c>
      <c r="B26" s="26" t="s">
        <v>13</v>
      </c>
      <c r="C26" s="33">
        <f>VLOOKUP(A26,'1er t'!$A$4:$I$77,9,FALSE)</f>
        <v>1</v>
      </c>
      <c r="D26" s="33">
        <f>VLOOKUP(A26,'2do t'!$A$4:$I$77,9,FALSE)</f>
        <v>0.89829999999999999</v>
      </c>
      <c r="E26" s="33" t="str">
        <f>VLOOKUP(A26,'3er t'!$A$3:$I$76,9,FALSE)</f>
        <v>No iniciado</v>
      </c>
      <c r="F26" s="33" t="str">
        <f>VLOOKUP(A26,'4to t'!A24:I97,9,FALSE)</f>
        <v>No iniciado</v>
      </c>
      <c r="G26" s="33">
        <f t="shared" si="0"/>
        <v>0.94914999999999994</v>
      </c>
      <c r="H26" s="28"/>
      <c r="K26" s="28"/>
    </row>
    <row r="27" spans="1:11" ht="15.75" customHeight="1" x14ac:dyDescent="0.25">
      <c r="A27" s="26" t="s">
        <v>80</v>
      </c>
      <c r="B27" s="26" t="s">
        <v>13</v>
      </c>
      <c r="C27" s="33">
        <f>VLOOKUP(A27,'1er t'!$A$4:$I$77,9,FALSE)</f>
        <v>0.80089999999999995</v>
      </c>
      <c r="D27" s="33">
        <f>VLOOKUP(A27,'2do t'!$A$4:$I$77,9,FALSE)</f>
        <v>0.84379999999999999</v>
      </c>
      <c r="E27" s="33" t="str">
        <f>VLOOKUP(A27,'3er t'!$A$3:$I$76,9,FALSE)</f>
        <v>No iniciado</v>
      </c>
      <c r="F27" s="33" t="str">
        <f>VLOOKUP(A27,'4to t'!A25:I98,9,FALSE)</f>
        <v>No iniciado</v>
      </c>
      <c r="G27" s="33">
        <f t="shared" si="0"/>
        <v>0.82234999999999991</v>
      </c>
      <c r="H27" s="28"/>
      <c r="K27" s="28"/>
    </row>
    <row r="28" spans="1:11" ht="15.75" customHeight="1" x14ac:dyDescent="0.25">
      <c r="A28" s="26" t="s">
        <v>90</v>
      </c>
      <c r="B28" s="26" t="s">
        <v>13</v>
      </c>
      <c r="C28" s="33">
        <f>VLOOKUP(A28,'1er t'!$A$4:$I$77,9,FALSE)</f>
        <v>0.71089999999999998</v>
      </c>
      <c r="D28" s="33">
        <f>VLOOKUP(A28,'2do t'!$A$4:$I$77,9,FALSE)</f>
        <v>0.14000000000000001</v>
      </c>
      <c r="E28" s="33" t="str">
        <f>VLOOKUP(A28,'3er t'!$A$3:$I$76,9,FALSE)</f>
        <v>No iniciado</v>
      </c>
      <c r="F28" s="33" t="str">
        <f>VLOOKUP(A28,'4to t'!A26:I99,9,FALSE)</f>
        <v>No iniciado</v>
      </c>
      <c r="G28" s="33">
        <f t="shared" si="0"/>
        <v>0.42544999999999999</v>
      </c>
      <c r="H28" s="28"/>
      <c r="K28" s="28"/>
    </row>
    <row r="29" spans="1:11" ht="15.75" customHeight="1" x14ac:dyDescent="0.25">
      <c r="A29" s="26" t="s">
        <v>32</v>
      </c>
      <c r="B29" s="26" t="s">
        <v>13</v>
      </c>
      <c r="C29" s="33">
        <f>VLOOKUP(A29,'1er t'!$A$4:$I$77,9,FALSE)</f>
        <v>1</v>
      </c>
      <c r="D29" s="33">
        <f>VLOOKUP(A29,'2do t'!$A$4:$I$77,9,FALSE)</f>
        <v>1</v>
      </c>
      <c r="E29" s="33" t="str">
        <f>VLOOKUP(A29,'3er t'!$A$3:$I$76,9,FALSE)</f>
        <v>No iniciado</v>
      </c>
      <c r="F29" s="33" t="str">
        <f>VLOOKUP(A29,'4to t'!A27:I100,9,FALSE)</f>
        <v>No iniciado</v>
      </c>
      <c r="G29" s="33">
        <f t="shared" si="0"/>
        <v>1</v>
      </c>
      <c r="H29" s="28"/>
      <c r="K29" s="28"/>
    </row>
    <row r="30" spans="1:11" ht="15.75" customHeight="1" x14ac:dyDescent="0.25">
      <c r="A30" s="26" t="s">
        <v>43</v>
      </c>
      <c r="B30" s="26" t="s">
        <v>13</v>
      </c>
      <c r="C30" s="33">
        <f>VLOOKUP(A30,'1er t'!$A$4:$I$77,9,FALSE)</f>
        <v>0.62339999999999995</v>
      </c>
      <c r="D30" s="33">
        <f>VLOOKUP(A30,'2do t'!$A$4:$I$77,9,FALSE)</f>
        <v>0.92979999999999996</v>
      </c>
      <c r="E30" s="33" t="str">
        <f>VLOOKUP(A30,'3er t'!$A$3:$I$76,9,FALSE)</f>
        <v>No iniciado</v>
      </c>
      <c r="F30" s="33" t="str">
        <f>VLOOKUP(A30,'4to t'!A28:I101,9,FALSE)</f>
        <v>No iniciado</v>
      </c>
      <c r="G30" s="33">
        <f t="shared" si="0"/>
        <v>0.77659999999999996</v>
      </c>
      <c r="H30" s="28"/>
      <c r="K30" s="28"/>
    </row>
    <row r="31" spans="1:11" ht="15.75" customHeight="1" x14ac:dyDescent="0.25">
      <c r="A31" s="26" t="s">
        <v>41</v>
      </c>
      <c r="B31" s="26" t="s">
        <v>13</v>
      </c>
      <c r="C31" s="33">
        <f>VLOOKUP(A31,'1er t'!$A$4:$I$77,9,FALSE)</f>
        <v>1</v>
      </c>
      <c r="D31" s="33">
        <f>VLOOKUP(A31,'2do t'!$A$4:$I$77,9,FALSE)</f>
        <v>1</v>
      </c>
      <c r="E31" s="33" t="str">
        <f>VLOOKUP(A31,'3er t'!$A$3:$I$76,9,FALSE)</f>
        <v>No iniciado</v>
      </c>
      <c r="F31" s="33" t="str">
        <f>VLOOKUP(A31,'4to t'!A29:I102,9,FALSE)</f>
        <v>No iniciado</v>
      </c>
      <c r="G31" s="33">
        <f t="shared" si="0"/>
        <v>1</v>
      </c>
      <c r="H31" s="28"/>
      <c r="K31" s="28"/>
    </row>
    <row r="32" spans="1:11" ht="15.75" customHeight="1" x14ac:dyDescent="0.25">
      <c r="A32" s="26" t="s">
        <v>73</v>
      </c>
      <c r="B32" s="26" t="s">
        <v>13</v>
      </c>
      <c r="C32" s="33">
        <f>VLOOKUP(A32,'1er t'!$A$4:$I$77,9,FALSE)</f>
        <v>0.74029999999999996</v>
      </c>
      <c r="D32" s="33">
        <f>VLOOKUP(A32,'2do t'!$A$4:$I$77,9,FALSE)</f>
        <v>0</v>
      </c>
      <c r="E32" s="33" t="str">
        <f>VLOOKUP(A32,'3er t'!$A$3:$I$76,9,FALSE)</f>
        <v>No iniciado</v>
      </c>
      <c r="F32" s="33" t="str">
        <f>VLOOKUP(A32,'4to t'!A30:I103,9,FALSE)</f>
        <v>No iniciado</v>
      </c>
      <c r="G32" s="33">
        <f t="shared" si="0"/>
        <v>0.37014999999999998</v>
      </c>
      <c r="H32" s="28"/>
      <c r="K32" s="28"/>
    </row>
    <row r="33" spans="1:11" ht="15.75" customHeight="1" x14ac:dyDescent="0.25">
      <c r="A33" s="26" t="s">
        <v>82</v>
      </c>
      <c r="B33" s="26" t="s">
        <v>13</v>
      </c>
      <c r="C33" s="33">
        <f>VLOOKUP(A33,'1er t'!$A$4:$I$77,9,FALSE)</f>
        <v>0.94</v>
      </c>
      <c r="D33" s="33">
        <f>VLOOKUP(A33,'2do t'!$A$4:$I$77,9,FALSE)</f>
        <v>0.2069</v>
      </c>
      <c r="E33" s="33" t="str">
        <f>VLOOKUP(A33,'3er t'!$A$3:$I$76,9,FALSE)</f>
        <v>No iniciado</v>
      </c>
      <c r="F33" s="33" t="str">
        <f>VLOOKUP(A33,'4to t'!A31:I104,9,FALSE)</f>
        <v>No iniciado</v>
      </c>
      <c r="G33" s="33">
        <f t="shared" si="0"/>
        <v>0.57345000000000002</v>
      </c>
      <c r="H33" s="28"/>
      <c r="K33" s="28"/>
    </row>
    <row r="34" spans="1:11" ht="15.75" customHeight="1" x14ac:dyDescent="0.25">
      <c r="A34" s="26" t="s">
        <v>69</v>
      </c>
      <c r="B34" s="26" t="s">
        <v>13</v>
      </c>
      <c r="C34" s="33">
        <f>VLOOKUP(A34,'1er t'!$A$4:$I$77,9,FALSE)</f>
        <v>0.45369999999999999</v>
      </c>
      <c r="D34" s="33">
        <f>VLOOKUP(A34,'2do t'!$A$4:$I$77,9,FALSE)</f>
        <v>0.47920000000000001</v>
      </c>
      <c r="E34" s="33" t="str">
        <f>VLOOKUP(A34,'3er t'!$A$3:$I$76,9,FALSE)</f>
        <v>No iniciado</v>
      </c>
      <c r="F34" s="33" t="str">
        <f>VLOOKUP(A34,'4to t'!A32:I105,9,FALSE)</f>
        <v>No iniciado</v>
      </c>
      <c r="G34" s="33">
        <f t="shared" si="0"/>
        <v>0.46645000000000003</v>
      </c>
      <c r="H34" s="28"/>
      <c r="K34" s="28"/>
    </row>
    <row r="35" spans="1:11" ht="15.75" customHeight="1" x14ac:dyDescent="0.25">
      <c r="A35" s="26" t="s">
        <v>49</v>
      </c>
      <c r="B35" s="26" t="s">
        <v>13</v>
      </c>
      <c r="C35" s="33">
        <f>VLOOKUP(A35,'1er t'!$A$4:$I$77,9,FALSE)</f>
        <v>1</v>
      </c>
      <c r="D35" s="33">
        <f>VLOOKUP(A35,'2do t'!$A$4:$I$77,9,FALSE)</f>
        <v>0.92669999999999997</v>
      </c>
      <c r="E35" s="33" t="str">
        <f>VLOOKUP(A35,'3er t'!$A$3:$I$76,9,FALSE)</f>
        <v>No iniciado</v>
      </c>
      <c r="F35" s="33" t="str">
        <f>VLOOKUP(A35,'4to t'!A33:I106,9,FALSE)</f>
        <v>No iniciado</v>
      </c>
      <c r="G35" s="33">
        <f t="shared" si="0"/>
        <v>0.96334999999999993</v>
      </c>
      <c r="H35" s="28"/>
      <c r="K35" s="28"/>
    </row>
    <row r="36" spans="1:11" ht="15.75" customHeight="1" x14ac:dyDescent="0.25">
      <c r="A36" s="26" t="s">
        <v>66</v>
      </c>
      <c r="B36" s="26" t="s">
        <v>13</v>
      </c>
      <c r="C36" s="33">
        <f>VLOOKUP(A36,'1er t'!$A$4:$I$77,9,FALSE)</f>
        <v>0.96230000000000004</v>
      </c>
      <c r="D36" s="33">
        <f>VLOOKUP(A36,'2do t'!$A$4:$I$77,9,FALSE)</f>
        <v>0.40300000000000002</v>
      </c>
      <c r="E36" s="33" t="str">
        <f>VLOOKUP(A36,'3er t'!$A$3:$I$76,9,FALSE)</f>
        <v>No iniciado</v>
      </c>
      <c r="F36" s="33" t="str">
        <f>VLOOKUP(A36,'4to t'!A34:I107,9,FALSE)</f>
        <v>No iniciado</v>
      </c>
      <c r="G36" s="33">
        <f t="shared" si="0"/>
        <v>0.68264999999999998</v>
      </c>
      <c r="H36" s="28"/>
      <c r="K36" s="28"/>
    </row>
    <row r="37" spans="1:11" ht="15.75" customHeight="1" x14ac:dyDescent="0.25">
      <c r="A37" s="26" t="s">
        <v>47</v>
      </c>
      <c r="B37" s="26" t="s">
        <v>13</v>
      </c>
      <c r="C37" s="33">
        <f>VLOOKUP(A37,'1er t'!$A$4:$I$77,9,FALSE)</f>
        <v>0.95750000000000002</v>
      </c>
      <c r="D37" s="33">
        <f>VLOOKUP(A37,'2do t'!$A$4:$I$77,9,FALSE)</f>
        <v>0.93300000000000005</v>
      </c>
      <c r="E37" s="33" t="str">
        <f>VLOOKUP(A37,'3er t'!$A$3:$I$76,9,FALSE)</f>
        <v>No iniciado</v>
      </c>
      <c r="F37" s="33" t="str">
        <f>VLOOKUP(A37,'4to t'!A35:I108,9,FALSE)</f>
        <v>No iniciado</v>
      </c>
      <c r="G37" s="33">
        <f t="shared" si="0"/>
        <v>0.94525000000000003</v>
      </c>
      <c r="H37" s="28"/>
      <c r="K37" s="28"/>
    </row>
    <row r="38" spans="1:11" ht="15.75" customHeight="1" x14ac:dyDescent="0.25">
      <c r="A38" s="26" t="s">
        <v>50</v>
      </c>
      <c r="B38" s="26" t="s">
        <v>13</v>
      </c>
      <c r="C38" s="33">
        <f>VLOOKUP(A38,'1er t'!$A$4:$I$77,9,FALSE)</f>
        <v>0.89039999999999997</v>
      </c>
      <c r="D38" s="33">
        <f>VLOOKUP(A38,'2do t'!$A$4:$I$77,9,FALSE)</f>
        <v>0.94350000000000001</v>
      </c>
      <c r="E38" s="33" t="str">
        <f>VLOOKUP(A38,'3er t'!$A$3:$I$76,9,FALSE)</f>
        <v>No iniciado</v>
      </c>
      <c r="F38" s="33" t="str">
        <f>VLOOKUP(A38,'4to t'!A36:I109,9,FALSE)</f>
        <v>No iniciado</v>
      </c>
      <c r="G38" s="33">
        <f t="shared" si="0"/>
        <v>0.91694999999999993</v>
      </c>
      <c r="H38" s="28"/>
      <c r="K38" s="28"/>
    </row>
    <row r="39" spans="1:11" ht="15.75" customHeight="1" x14ac:dyDescent="0.25">
      <c r="A39" s="26" t="s">
        <v>77</v>
      </c>
      <c r="B39" s="26" t="s">
        <v>13</v>
      </c>
      <c r="C39" s="33">
        <f>VLOOKUP(A39,'1er t'!$A$4:$I$77,9,FALSE)</f>
        <v>1</v>
      </c>
      <c r="D39" s="33">
        <f>VLOOKUP(A39,'2do t'!$A$4:$I$77,9,FALSE)</f>
        <v>0.97070000000000001</v>
      </c>
      <c r="E39" s="33" t="str">
        <f>VLOOKUP(A39,'3er t'!$A$3:$I$76,9,FALSE)</f>
        <v>No iniciado</v>
      </c>
      <c r="F39" s="33" t="str">
        <f>VLOOKUP(A39,'4to t'!A37:I110,9,FALSE)</f>
        <v>No iniciado</v>
      </c>
      <c r="G39" s="33">
        <f t="shared" si="0"/>
        <v>0.98534999999999995</v>
      </c>
      <c r="H39" s="28"/>
      <c r="K39" s="28"/>
    </row>
    <row r="40" spans="1:11" ht="15.75" customHeight="1" x14ac:dyDescent="0.25">
      <c r="A40" s="26" t="s">
        <v>33</v>
      </c>
      <c r="B40" s="26" t="s">
        <v>13</v>
      </c>
      <c r="C40" s="33">
        <f>VLOOKUP(A40,'1er t'!$A$4:$I$77,9,FALSE)</f>
        <v>1</v>
      </c>
      <c r="D40" s="33">
        <f>VLOOKUP(A40,'2do t'!$A$4:$I$77,9,FALSE)</f>
        <v>0.9899</v>
      </c>
      <c r="E40" s="33" t="str">
        <f>VLOOKUP(A40,'3er t'!$A$3:$I$76,9,FALSE)</f>
        <v>No iniciado</v>
      </c>
      <c r="F40" s="33" t="str">
        <f>VLOOKUP(A40,'4to t'!A38:I111,9,FALSE)</f>
        <v>No iniciado</v>
      </c>
      <c r="G40" s="33">
        <f t="shared" si="0"/>
        <v>0.99495</v>
      </c>
      <c r="H40" s="28"/>
      <c r="K40" s="28"/>
    </row>
    <row r="41" spans="1:11" ht="15.75" customHeight="1" x14ac:dyDescent="0.25">
      <c r="A41" s="26" t="s">
        <v>57</v>
      </c>
      <c r="B41" s="26" t="s">
        <v>13</v>
      </c>
      <c r="C41" s="33">
        <f>VLOOKUP(A41,'1er t'!$A$4:$I$77,9,FALSE)</f>
        <v>0.98350000000000004</v>
      </c>
      <c r="D41" s="33">
        <f>VLOOKUP(A41,'2do t'!$A$4:$I$77,9,FALSE)</f>
        <v>0.87050000000000005</v>
      </c>
      <c r="E41" s="33" t="str">
        <f>VLOOKUP(A41,'3er t'!$A$3:$I$76,9,FALSE)</f>
        <v>No iniciado</v>
      </c>
      <c r="F41" s="33" t="str">
        <f>VLOOKUP(A41,'4to t'!A39:I112,9,FALSE)</f>
        <v>No iniciado</v>
      </c>
      <c r="G41" s="33">
        <f t="shared" si="0"/>
        <v>0.92700000000000005</v>
      </c>
      <c r="H41" s="28"/>
      <c r="K41" s="28"/>
    </row>
    <row r="42" spans="1:11" ht="15.75" customHeight="1" x14ac:dyDescent="0.25">
      <c r="A42" s="26" t="s">
        <v>89</v>
      </c>
      <c r="B42" s="26" t="s">
        <v>13</v>
      </c>
      <c r="C42" s="33">
        <f>VLOOKUP(A42,'1er t'!$A$4:$I$77,9,FALSE)</f>
        <v>1</v>
      </c>
      <c r="D42" s="33">
        <f>VLOOKUP(A42,'2do t'!$A$4:$I$77,9,FALSE)</f>
        <v>0</v>
      </c>
      <c r="E42" s="33" t="str">
        <f>VLOOKUP(A42,'3er t'!$A$3:$I$76,9,FALSE)</f>
        <v>No iniciado</v>
      </c>
      <c r="F42" s="33" t="str">
        <f>VLOOKUP(A42,'4to t'!A40:I113,9,FALSE)</f>
        <v>No iniciado</v>
      </c>
      <c r="G42" s="33">
        <f t="shared" si="0"/>
        <v>0.5</v>
      </c>
      <c r="H42" s="28"/>
      <c r="K42" s="28"/>
    </row>
    <row r="43" spans="1:11" ht="15.75" customHeight="1" x14ac:dyDescent="0.25">
      <c r="A43" s="26" t="s">
        <v>87</v>
      </c>
      <c r="B43" s="26" t="s">
        <v>13</v>
      </c>
      <c r="C43" s="33">
        <f>VLOOKUP(A43,'1er t'!$A$4:$I$77,9,FALSE)</f>
        <v>0.60570000000000002</v>
      </c>
      <c r="D43" s="33">
        <f>VLOOKUP(A43,'2do t'!$A$4:$I$77,9,FALSE)</f>
        <v>8.0000000000000002E-3</v>
      </c>
      <c r="E43" s="33" t="str">
        <f>VLOOKUP(A43,'3er t'!$A$3:$I$76,9,FALSE)</f>
        <v>No iniciado</v>
      </c>
      <c r="F43" s="33" t="str">
        <f>VLOOKUP(A43,'4to t'!A41:I114,9,FALSE)</f>
        <v>No iniciado</v>
      </c>
      <c r="G43" s="33">
        <f t="shared" si="0"/>
        <v>0.30685000000000001</v>
      </c>
      <c r="H43" s="28"/>
      <c r="K43" s="28"/>
    </row>
    <row r="44" spans="1:11" ht="15.75" customHeight="1" x14ac:dyDescent="0.25">
      <c r="A44" s="26" t="s">
        <v>92</v>
      </c>
      <c r="B44" s="26" t="s">
        <v>13</v>
      </c>
      <c r="C44" s="33">
        <f>VLOOKUP(A44,'1er t'!$A$4:$I$77,9,FALSE)</f>
        <v>0.79090000000000005</v>
      </c>
      <c r="D44" s="33">
        <f>VLOOKUP(A44,'2do t'!$A$4:$I$77,9,FALSE)</f>
        <v>0.29530000000000001</v>
      </c>
      <c r="E44" s="33" t="str">
        <f>VLOOKUP(A44,'3er t'!$A$3:$I$76,9,FALSE)</f>
        <v>No iniciado</v>
      </c>
      <c r="F44" s="33" t="str">
        <f>VLOOKUP(A44,'4to t'!A42:I115,9,FALSE)</f>
        <v>No iniciado</v>
      </c>
      <c r="G44" s="33">
        <f t="shared" si="0"/>
        <v>0.54310000000000003</v>
      </c>
      <c r="H44" s="28"/>
      <c r="K44" s="28"/>
    </row>
    <row r="45" spans="1:11" ht="15.75" customHeight="1" x14ac:dyDescent="0.25">
      <c r="A45" s="26" t="s">
        <v>79</v>
      </c>
      <c r="B45" s="26" t="s">
        <v>13</v>
      </c>
      <c r="C45" s="33">
        <f>VLOOKUP(A45,'1er t'!$A$4:$I$77,9,FALSE)</f>
        <v>0.97170000000000001</v>
      </c>
      <c r="D45" s="33">
        <f>VLOOKUP(A45,'2do t'!$A$4:$I$77,9,FALSE)</f>
        <v>0.8579</v>
      </c>
      <c r="E45" s="33" t="str">
        <f>VLOOKUP(A45,'3er t'!$A$3:$I$76,9,FALSE)</f>
        <v>No iniciado</v>
      </c>
      <c r="F45" s="33" t="str">
        <f>VLOOKUP(A45,'4to t'!A43:I116,9,FALSE)</f>
        <v>No iniciado</v>
      </c>
      <c r="G45" s="33">
        <f t="shared" si="0"/>
        <v>0.91480000000000006</v>
      </c>
      <c r="H45" s="28"/>
      <c r="K45" s="28"/>
    </row>
    <row r="46" spans="1:11" ht="15.75" customHeight="1" x14ac:dyDescent="0.25">
      <c r="A46" s="26" t="s">
        <v>58</v>
      </c>
      <c r="B46" s="26" t="s">
        <v>13</v>
      </c>
      <c r="C46" s="33">
        <f>VLOOKUP(A46,'1er t'!$A$4:$I$77,9,FALSE)</f>
        <v>1</v>
      </c>
      <c r="D46" s="33">
        <f>VLOOKUP(A46,'2do t'!$A$4:$I$77,9,FALSE)</f>
        <v>0.96489999999999998</v>
      </c>
      <c r="E46" s="33" t="str">
        <f>VLOOKUP(A46,'3er t'!$A$3:$I$76,9,FALSE)</f>
        <v>No iniciado</v>
      </c>
      <c r="F46" s="33" t="str">
        <f>VLOOKUP(A46,'4to t'!A44:I117,9,FALSE)</f>
        <v>No iniciado</v>
      </c>
      <c r="G46" s="33">
        <f t="shared" si="0"/>
        <v>0.98245000000000005</v>
      </c>
      <c r="H46" s="28"/>
      <c r="K46" s="28"/>
    </row>
    <row r="47" spans="1:11" ht="15.75" customHeight="1" x14ac:dyDescent="0.25">
      <c r="A47" s="26" t="s">
        <v>83</v>
      </c>
      <c r="B47" s="26" t="s">
        <v>13</v>
      </c>
      <c r="C47" s="33">
        <f>VLOOKUP(A47,'1er t'!$A$4:$I$77,9,FALSE)</f>
        <v>0.69179999999999997</v>
      </c>
      <c r="D47" s="33">
        <f>VLOOKUP(A47,'2do t'!$A$4:$I$77,9,FALSE)</f>
        <v>0</v>
      </c>
      <c r="E47" s="33" t="str">
        <f>VLOOKUP(A47,'3er t'!$A$3:$I$76,9,FALSE)</f>
        <v>No iniciado</v>
      </c>
      <c r="F47" s="33" t="str">
        <f>VLOOKUP(A47,'4to t'!A45:I118,9,FALSE)</f>
        <v>No iniciado</v>
      </c>
      <c r="G47" s="33">
        <f t="shared" si="0"/>
        <v>0.34589999999999999</v>
      </c>
      <c r="H47" s="28"/>
      <c r="K47" s="28"/>
    </row>
    <row r="48" spans="1:11" ht="15.75" customHeight="1" x14ac:dyDescent="0.25">
      <c r="A48" s="26" t="s">
        <v>34</v>
      </c>
      <c r="B48" s="26" t="s">
        <v>13</v>
      </c>
      <c r="C48" s="33">
        <f>VLOOKUP(A48,'1er t'!$A$4:$I$77,9,FALSE)</f>
        <v>1</v>
      </c>
      <c r="D48" s="33">
        <f>VLOOKUP(A48,'2do t'!$A$4:$I$77,9,FALSE)</f>
        <v>0.94950000000000001</v>
      </c>
      <c r="E48" s="33" t="str">
        <f>VLOOKUP(A48,'3er t'!$A$3:$I$76,9,FALSE)</f>
        <v>No iniciado</v>
      </c>
      <c r="F48" s="33" t="str">
        <f>VLOOKUP(A48,'4to t'!A46:I119,9,FALSE)</f>
        <v>No iniciado</v>
      </c>
      <c r="G48" s="33">
        <f t="shared" si="0"/>
        <v>0.97475000000000001</v>
      </c>
      <c r="H48" s="28"/>
      <c r="K48" s="28"/>
    </row>
    <row r="49" spans="1:11" ht="15.75" customHeight="1" x14ac:dyDescent="0.25">
      <c r="A49" s="26" t="s">
        <v>63</v>
      </c>
      <c r="B49" s="26" t="s">
        <v>13</v>
      </c>
      <c r="C49" s="33">
        <f>VLOOKUP(A49,'1er t'!$A$4:$I$77,9,FALSE)</f>
        <v>1</v>
      </c>
      <c r="D49" s="33">
        <f>VLOOKUP(A49,'2do t'!$A$4:$I$77,9,FALSE)</f>
        <v>1</v>
      </c>
      <c r="E49" s="33" t="str">
        <f>VLOOKUP(A49,'3er t'!$A$3:$I$76,9,FALSE)</f>
        <v>No iniciado</v>
      </c>
      <c r="F49" s="33" t="str">
        <f>VLOOKUP(A49,'4to t'!A47:I120,9,FALSE)</f>
        <v>No iniciado</v>
      </c>
      <c r="G49" s="33">
        <f t="shared" si="0"/>
        <v>1</v>
      </c>
      <c r="H49" s="28"/>
      <c r="K49" s="28"/>
    </row>
    <row r="50" spans="1:11" ht="15.75" customHeight="1" x14ac:dyDescent="0.25">
      <c r="A50" s="26" t="s">
        <v>64</v>
      </c>
      <c r="B50" s="26" t="s">
        <v>13</v>
      </c>
      <c r="C50" s="33">
        <f>VLOOKUP(A50,'1er t'!$A$4:$I$77,9,FALSE)</f>
        <v>0.97699999999999998</v>
      </c>
      <c r="D50" s="33">
        <f>VLOOKUP(A50,'2do t'!$A$4:$I$77,9,FALSE)</f>
        <v>0.70109999999999995</v>
      </c>
      <c r="E50" s="33" t="str">
        <f>VLOOKUP(A50,'3er t'!$A$3:$I$76,9,FALSE)</f>
        <v>No iniciado</v>
      </c>
      <c r="F50" s="33" t="str">
        <f>VLOOKUP(A50,'4to t'!A48:I121,9,FALSE)</f>
        <v>No iniciado</v>
      </c>
      <c r="G50" s="33">
        <f t="shared" si="0"/>
        <v>0.83904999999999996</v>
      </c>
      <c r="H50" s="28"/>
      <c r="K50" s="28"/>
    </row>
    <row r="51" spans="1:11" ht="15.75" customHeight="1" x14ac:dyDescent="0.25">
      <c r="A51" s="26" t="s">
        <v>65</v>
      </c>
      <c r="B51" s="26" t="s">
        <v>13</v>
      </c>
      <c r="C51" s="33">
        <f>VLOOKUP(A51,'1er t'!$A$4:$I$77,9,FALSE)</f>
        <v>0.72119999999999995</v>
      </c>
      <c r="D51" s="33">
        <f>VLOOKUP(A51,'2do t'!$A$4:$I$77,9,FALSE)</f>
        <v>0.7</v>
      </c>
      <c r="E51" s="33" t="str">
        <f>VLOOKUP(A51,'3er t'!$A$3:$I$76,9,FALSE)</f>
        <v>No iniciado</v>
      </c>
      <c r="F51" s="33" t="str">
        <f>VLOOKUP(A51,'4to t'!A49:I122,9,FALSE)</f>
        <v>No iniciado</v>
      </c>
      <c r="G51" s="33">
        <f t="shared" si="0"/>
        <v>0.7105999999999999</v>
      </c>
      <c r="H51" s="28"/>
      <c r="K51" s="28"/>
    </row>
    <row r="52" spans="1:11" ht="15.75" customHeight="1" x14ac:dyDescent="0.25">
      <c r="A52" s="26" t="s">
        <v>68</v>
      </c>
      <c r="B52" s="26" t="s">
        <v>13</v>
      </c>
      <c r="C52" s="33">
        <f>VLOOKUP(A52,'1er t'!$A$4:$I$77,9,FALSE)</f>
        <v>0.94699999999999995</v>
      </c>
      <c r="D52" s="33">
        <f>VLOOKUP(A52,'2do t'!$A$4:$I$77,9,FALSE)</f>
        <v>0.44600000000000001</v>
      </c>
      <c r="E52" s="33" t="str">
        <f>VLOOKUP(A52,'3er t'!$A$3:$I$76,9,FALSE)</f>
        <v>No iniciado</v>
      </c>
      <c r="F52" s="33" t="str">
        <f>VLOOKUP(A52,'4to t'!A50:I123,9,FALSE)</f>
        <v>No iniciado</v>
      </c>
      <c r="G52" s="33">
        <f t="shared" si="0"/>
        <v>0.69650000000000001</v>
      </c>
      <c r="H52" s="28"/>
      <c r="K52" s="28"/>
    </row>
    <row r="53" spans="1:11" ht="15.75" customHeight="1" x14ac:dyDescent="0.25">
      <c r="A53" s="26" t="s">
        <v>53</v>
      </c>
      <c r="B53" s="26" t="s">
        <v>13</v>
      </c>
      <c r="C53" s="33">
        <f>VLOOKUP(A53,'1er t'!$A$4:$I$77,9,FALSE)</f>
        <v>1</v>
      </c>
      <c r="D53" s="33">
        <f>VLOOKUP(A53,'2do t'!$A$4:$I$77,9,FALSE)</f>
        <v>1</v>
      </c>
      <c r="E53" s="33" t="str">
        <f>VLOOKUP(A53,'3er t'!$A$3:$I$76,9,FALSE)</f>
        <v>No iniciado</v>
      </c>
      <c r="F53" s="33" t="str">
        <f>VLOOKUP(A53,'4to t'!A51:I124,9,FALSE)</f>
        <v>No iniciado</v>
      </c>
      <c r="G53" s="33">
        <f t="shared" si="0"/>
        <v>1</v>
      </c>
      <c r="H53" s="28"/>
      <c r="K53" s="28"/>
    </row>
    <row r="54" spans="1:11" ht="15.75" customHeight="1" x14ac:dyDescent="0.25">
      <c r="A54" s="26" t="s">
        <v>84</v>
      </c>
      <c r="B54" s="26" t="s">
        <v>13</v>
      </c>
      <c r="C54" s="33">
        <f>VLOOKUP(A54,'1er t'!$A$4:$I$77,9,FALSE)</f>
        <v>0.89090000000000003</v>
      </c>
      <c r="D54" s="33">
        <f>VLOOKUP(A54,'2do t'!$A$4:$I$77,9,FALSE)</f>
        <v>0</v>
      </c>
      <c r="E54" s="33" t="str">
        <f>VLOOKUP(A54,'3er t'!$A$3:$I$76,9,FALSE)</f>
        <v>No iniciado</v>
      </c>
      <c r="F54" s="33" t="str">
        <f>VLOOKUP(A54,'4to t'!A52:I125,9,FALSE)</f>
        <v>No iniciado</v>
      </c>
      <c r="G54" s="33">
        <f t="shared" si="0"/>
        <v>0.44545000000000001</v>
      </c>
      <c r="H54" s="28"/>
      <c r="K54" s="28"/>
    </row>
    <row r="55" spans="1:11" ht="15.75" customHeight="1" x14ac:dyDescent="0.25">
      <c r="A55" s="26" t="s">
        <v>95</v>
      </c>
      <c r="B55" s="26" t="s">
        <v>13</v>
      </c>
      <c r="C55" s="33">
        <f>VLOOKUP(A55,'1er t'!$A$4:$I$77,9,FALSE)</f>
        <v>0.59750000000000003</v>
      </c>
      <c r="D55" s="33">
        <f>VLOOKUP(A55,'2do t'!$A$4:$I$77,9,FALSE)</f>
        <v>0.35410000000000003</v>
      </c>
      <c r="E55" s="33" t="str">
        <f>VLOOKUP(A55,'3er t'!$A$3:$I$76,9,FALSE)</f>
        <v>No iniciado</v>
      </c>
      <c r="F55" s="33" t="str">
        <f>VLOOKUP(A55,'4to t'!A53:I126,9,FALSE)</f>
        <v>No iniciado</v>
      </c>
      <c r="G55" s="33">
        <f t="shared" si="0"/>
        <v>0.4758</v>
      </c>
      <c r="H55" s="28"/>
      <c r="K55" s="28"/>
    </row>
    <row r="56" spans="1:11" ht="15.75" customHeight="1" x14ac:dyDescent="0.25">
      <c r="A56" s="26" t="s">
        <v>48</v>
      </c>
      <c r="B56" s="26" t="s">
        <v>13</v>
      </c>
      <c r="C56" s="33">
        <f>VLOOKUP(A56,'1er t'!$A$4:$I$77,9,FALSE)</f>
        <v>1</v>
      </c>
      <c r="D56" s="33">
        <f>VLOOKUP(A56,'2do t'!$A$4:$I$77,9,FALSE)</f>
        <v>0.96120000000000005</v>
      </c>
      <c r="E56" s="33" t="str">
        <f>VLOOKUP(A56,'3er t'!$A$3:$I$76,9,FALSE)</f>
        <v>No iniciado</v>
      </c>
      <c r="F56" s="33" t="str">
        <f>VLOOKUP(A56,'4to t'!A54:I127,9,FALSE)</f>
        <v>No iniciado</v>
      </c>
      <c r="G56" s="33">
        <f t="shared" si="0"/>
        <v>0.98060000000000003</v>
      </c>
      <c r="H56" s="28"/>
      <c r="K56" s="28"/>
    </row>
    <row r="57" spans="1:11" ht="15.75" customHeight="1" x14ac:dyDescent="0.25">
      <c r="A57" s="26" t="s">
        <v>59</v>
      </c>
      <c r="B57" s="26" t="s">
        <v>13</v>
      </c>
      <c r="C57" s="33">
        <f>VLOOKUP(A57,'1er t'!$A$4:$I$77,9,FALSE)</f>
        <v>1</v>
      </c>
      <c r="D57" s="33">
        <f>VLOOKUP(A57,'2do t'!$A$4:$I$77,9,FALSE)</f>
        <v>0.7</v>
      </c>
      <c r="E57" s="33" t="str">
        <f>VLOOKUP(A57,'3er t'!$A$3:$I$76,9,FALSE)</f>
        <v>No iniciado</v>
      </c>
      <c r="F57" s="33" t="str">
        <f>VLOOKUP(A57,'4to t'!A55:I128,9,FALSE)</f>
        <v>No iniciado</v>
      </c>
      <c r="G57" s="33">
        <f t="shared" si="0"/>
        <v>0.85</v>
      </c>
      <c r="H57" s="28"/>
      <c r="K57" s="28"/>
    </row>
    <row r="58" spans="1:11" ht="15.75" customHeight="1" x14ac:dyDescent="0.25">
      <c r="A58" s="34" t="s">
        <v>19</v>
      </c>
      <c r="B58" s="34" t="s">
        <v>97</v>
      </c>
      <c r="C58" s="35">
        <f>'1er t'!C2</f>
        <v>0.84690273972602725</v>
      </c>
      <c r="D58" s="33">
        <f>'2do t'!C2</f>
        <v>0.71243472222222204</v>
      </c>
      <c r="E58" s="35" t="e">
        <f>'3er t'!C1</f>
        <v>#DIV/0!</v>
      </c>
      <c r="F58" s="35" t="e">
        <f>'4to t'!C1</f>
        <v>#DIV/0!</v>
      </c>
      <c r="G58" s="35" t="e">
        <f t="shared" si="0"/>
        <v>#DIV/0!</v>
      </c>
      <c r="H58" s="28"/>
      <c r="K58" s="28"/>
    </row>
    <row r="59" spans="1:11" ht="15.75" customHeight="1" x14ac:dyDescent="0.25">
      <c r="A59" s="26" t="s">
        <v>42</v>
      </c>
      <c r="B59" s="26" t="s">
        <v>14</v>
      </c>
      <c r="C59" s="33">
        <f>VLOOKUP(A59,'1er t'!$A$4:$I$77,9,FALSE)</f>
        <v>1</v>
      </c>
      <c r="D59" s="33">
        <f>VLOOKUP(A59,'2do t'!$A$4:$I$77,9,FALSE)</f>
        <v>0.95</v>
      </c>
      <c r="E59" s="33" t="str">
        <f>VLOOKUP(A59,'3er t'!$A$3:$I$76,9,FALSE)</f>
        <v>No iniciado</v>
      </c>
      <c r="F59" s="33" t="str">
        <f>VLOOKUP(A59,'4to t'!A56:I129,9,FALSE)</f>
        <v>No iniciado</v>
      </c>
      <c r="G59" s="33">
        <f t="shared" si="0"/>
        <v>0.97499999999999998</v>
      </c>
      <c r="H59" s="28"/>
      <c r="K59" s="28"/>
    </row>
    <row r="60" spans="1:11" ht="15.75" customHeight="1" x14ac:dyDescent="0.25">
      <c r="A60" s="26" t="s">
        <v>70</v>
      </c>
      <c r="B60" s="26" t="s">
        <v>16</v>
      </c>
      <c r="C60" s="33">
        <f>VLOOKUP(A60,'1er t'!$A$4:$I$77,9,FALSE)</f>
        <v>0.95699999999999996</v>
      </c>
      <c r="D60" s="33">
        <f>VLOOKUP(A60,'2do t'!$A$4:$I$77,9,FALSE)</f>
        <v>0.86699999999999999</v>
      </c>
      <c r="E60" s="33" t="str">
        <f>VLOOKUP(A60,'3er t'!$A$3:$I$76,9,FALSE)</f>
        <v>No iniciado</v>
      </c>
      <c r="F60" s="33" t="str">
        <f>VLOOKUP(A60,'4to t'!A58:I131,9,FALSE)</f>
        <v>No iniciado</v>
      </c>
      <c r="G60" s="33">
        <f t="shared" si="0"/>
        <v>0.91199999999999992</v>
      </c>
      <c r="H60" s="28"/>
      <c r="K60" s="28"/>
    </row>
    <row r="61" spans="1:11" ht="15.75" customHeight="1" x14ac:dyDescent="0.25">
      <c r="A61" s="26" t="s">
        <v>55</v>
      </c>
      <c r="B61" s="26" t="s">
        <v>16</v>
      </c>
      <c r="C61" s="33">
        <f>VLOOKUP(A61,'1er t'!$A$4:$I$77,9,FALSE)</f>
        <v>1</v>
      </c>
      <c r="D61" s="33">
        <f>VLOOKUP(A61,'2do t'!$A$4:$I$77,9,FALSE)</f>
        <v>1</v>
      </c>
      <c r="E61" s="33" t="str">
        <f>VLOOKUP(A61,'3er t'!$A$3:$I$76,9,FALSE)</f>
        <v>No iniciado</v>
      </c>
      <c r="F61" s="33" t="str">
        <f>VLOOKUP(A61,'4to t'!A57:I130,9,FALSE)</f>
        <v>No iniciado</v>
      </c>
      <c r="G61" s="33">
        <f t="shared" si="0"/>
        <v>1</v>
      </c>
      <c r="H61" s="28"/>
      <c r="K61" s="28"/>
    </row>
    <row r="62" spans="1:11" ht="15.75" customHeight="1" x14ac:dyDescent="0.25">
      <c r="A62" s="26" t="s">
        <v>88</v>
      </c>
      <c r="B62" s="26" t="s">
        <v>16</v>
      </c>
      <c r="C62" s="33">
        <f>VLOOKUP(A62,'1er t'!$A$4:$I$77,9,FALSE)</f>
        <v>0.96699999999999997</v>
      </c>
      <c r="D62" s="33">
        <f>VLOOKUP(A62,'2do t'!$A$4:$I$77,9,FALSE)</f>
        <v>0.878</v>
      </c>
      <c r="E62" s="33" t="str">
        <f>VLOOKUP(A62,'3er t'!$A$3:$I$76,9,FALSE)</f>
        <v>No iniciado</v>
      </c>
      <c r="F62" s="33" t="str">
        <f>VLOOKUP(A62,'4to t'!A59:I132,9,FALSE)</f>
        <v>No iniciado</v>
      </c>
      <c r="G62" s="33">
        <f t="shared" si="0"/>
        <v>0.92249999999999999</v>
      </c>
      <c r="H62" s="28"/>
      <c r="K62" s="28"/>
    </row>
    <row r="63" spans="1:11" ht="15.75" customHeight="1" x14ac:dyDescent="0.25">
      <c r="A63" s="26" t="s">
        <v>91</v>
      </c>
      <c r="B63" s="26" t="s">
        <v>18</v>
      </c>
      <c r="C63" s="33">
        <f>VLOOKUP(A63,'1er t'!$A$4:$I$77,9,FALSE)</f>
        <v>0</v>
      </c>
      <c r="D63" s="33">
        <f>VLOOKUP(A63,'2do t'!$A$4:$I$77,9,FALSE)</f>
        <v>0</v>
      </c>
      <c r="E63" s="33" t="str">
        <f>VLOOKUP(A63,'3er t'!$A$3:$I$76,9,FALSE)</f>
        <v>No iniciado</v>
      </c>
      <c r="F63" s="33" t="str">
        <f>VLOOKUP(A63,'4to t'!A60:I133,9,FALSE)</f>
        <v>No iniciado</v>
      </c>
      <c r="G63" s="33">
        <f t="shared" si="0"/>
        <v>0</v>
      </c>
      <c r="H63" s="28"/>
      <c r="K63" s="28"/>
    </row>
    <row r="64" spans="1:11" ht="15.75" customHeight="1" x14ac:dyDescent="0.25">
      <c r="A64" s="26" t="s">
        <v>74</v>
      </c>
      <c r="B64" s="26" t="s">
        <v>18</v>
      </c>
      <c r="C64" s="33">
        <f>VLOOKUP(A64,'1er t'!$A$4:$I$77,9,FALSE)</f>
        <v>0.92200000000000004</v>
      </c>
      <c r="D64" s="33">
        <f>VLOOKUP(A64,'2do t'!$A$4:$I$77,9,FALSE)</f>
        <v>0.95599999999999996</v>
      </c>
      <c r="E64" s="33" t="str">
        <f>VLOOKUP(A64,'3er t'!$A$3:$I$76,9,FALSE)</f>
        <v>No iniciado</v>
      </c>
      <c r="F64" s="33" t="str">
        <f>VLOOKUP(A64,'4to t'!A65:I138,9,FALSE)</f>
        <v>No iniciado</v>
      </c>
      <c r="G64" s="33">
        <f t="shared" si="0"/>
        <v>0.93900000000000006</v>
      </c>
      <c r="H64" s="28"/>
      <c r="K64" s="28"/>
    </row>
    <row r="65" spans="1:11" ht="15.75" customHeight="1" x14ac:dyDescent="0.25">
      <c r="A65" s="26" t="s">
        <v>75</v>
      </c>
      <c r="B65" s="26" t="s">
        <v>18</v>
      </c>
      <c r="C65" s="33">
        <f>VLOOKUP(A65,'1er t'!$A$4:$I$77,9,FALSE)</f>
        <v>0.67300000000000004</v>
      </c>
      <c r="D65" s="33">
        <f>VLOOKUP(A65,'2do t'!$A$4:$I$77,9,FALSE)</f>
        <v>2.1999999999999999E-2</v>
      </c>
      <c r="E65" s="33" t="str">
        <f>VLOOKUP(A65,'3er t'!$A$3:$I$76,9,FALSE)</f>
        <v>No iniciado</v>
      </c>
      <c r="F65" s="33" t="str">
        <f>VLOOKUP(A65,'4to t'!A67:I140,9,FALSE)</f>
        <v>No iniciado</v>
      </c>
      <c r="G65" s="33">
        <f t="shared" si="0"/>
        <v>0.34750000000000003</v>
      </c>
      <c r="H65" s="28"/>
      <c r="K65" s="28"/>
    </row>
    <row r="66" spans="1:11" ht="15.75" customHeight="1" x14ac:dyDescent="0.25">
      <c r="A66" s="26" t="s">
        <v>96</v>
      </c>
      <c r="B66" s="26" t="s">
        <v>18</v>
      </c>
      <c r="C66" s="33">
        <f>VLOOKUP(A66,'1er t'!$A$4:$I$77,9,FALSE)</f>
        <v>0.42299999999999999</v>
      </c>
      <c r="D66" s="33">
        <f>VLOOKUP(A66,'2do t'!$A$4:$I$77,9,FALSE)</f>
        <v>1</v>
      </c>
      <c r="E66" s="33" t="str">
        <f>VLOOKUP(A66,'3er t'!$A$3:$I$76,9,FALSE)</f>
        <v>No iniciado</v>
      </c>
      <c r="F66" s="33" t="str">
        <f>VLOOKUP(A66,'4to t'!A61:I134,9,FALSE)</f>
        <v>No iniciado</v>
      </c>
      <c r="G66" s="33">
        <f t="shared" si="0"/>
        <v>0.71150000000000002</v>
      </c>
      <c r="H66" s="28"/>
      <c r="K66" s="28"/>
    </row>
    <row r="67" spans="1:11" ht="15.75" customHeight="1" x14ac:dyDescent="0.25">
      <c r="A67" s="26" t="s">
        <v>94</v>
      </c>
      <c r="B67" s="26" t="s">
        <v>18</v>
      </c>
      <c r="C67" s="33">
        <f>VLOOKUP(A67,'1er t'!$A$4:$I$77,9,FALSE)</f>
        <v>0</v>
      </c>
      <c r="D67" s="33">
        <f>VLOOKUP(A67,'2do t'!$A$4:$I$77,9,FALSE)</f>
        <v>0</v>
      </c>
      <c r="E67" s="33" t="str">
        <f>VLOOKUP(A67,'3er t'!$A$3:$I$76,9,FALSE)</f>
        <v>No iniciado</v>
      </c>
      <c r="F67" s="33" t="str">
        <f>VLOOKUP(A67,'4to t'!A64:I137,9,FALSE)</f>
        <v>No iniciado</v>
      </c>
      <c r="G67" s="33">
        <f t="shared" si="0"/>
        <v>0</v>
      </c>
      <c r="H67" s="28"/>
      <c r="K67" s="28"/>
    </row>
    <row r="68" spans="1:11" ht="15.75" customHeight="1" x14ac:dyDescent="0.25">
      <c r="A68" s="26" t="s">
        <v>71</v>
      </c>
      <c r="B68" s="26" t="s">
        <v>18</v>
      </c>
      <c r="C68" s="33">
        <f>VLOOKUP(A68,'1er t'!$A$4:$I$77,9,FALSE)</f>
        <v>0.51500000000000001</v>
      </c>
      <c r="D68" s="33" t="str">
        <f>VLOOKUP(A68,'2do t'!$A$4:$I$77,9,FALSE)</f>
        <v>BAJA</v>
      </c>
      <c r="E68" s="33" t="str">
        <f>VLOOKUP(A68,'3er t'!$A$3:$I$76,9,FALSE)</f>
        <v>No iniciado</v>
      </c>
      <c r="F68" s="33" t="str">
        <f>VLOOKUP(A68,'4to t'!A63:I136,9,FALSE)</f>
        <v>No iniciado</v>
      </c>
      <c r="G68" s="33">
        <f t="shared" si="0"/>
        <v>0.51500000000000001</v>
      </c>
      <c r="H68" s="28"/>
      <c r="K68" s="28"/>
    </row>
    <row r="69" spans="1:11" ht="15.75" customHeight="1" x14ac:dyDescent="0.25">
      <c r="A69" s="26" t="s">
        <v>93</v>
      </c>
      <c r="B69" s="26" t="s">
        <v>18</v>
      </c>
      <c r="C69" s="33">
        <f>VLOOKUP(A69,'1er t'!$A$4:$I$77,9,FALSE)</f>
        <v>5.0999999999999997E-2</v>
      </c>
      <c r="D69" s="33">
        <f>VLOOKUP(A69,'2do t'!$A$4:$I$77,9,FALSE)</f>
        <v>0.55400000000000005</v>
      </c>
      <c r="E69" s="33" t="str">
        <f>VLOOKUP(A69,'3er t'!$A$3:$I$76,9,FALSE)</f>
        <v>No iniciado</v>
      </c>
      <c r="F69" s="33" t="str">
        <f>VLOOKUP(A69,'4to t'!A62:I135,9,FALSE)</f>
        <v>No iniciado</v>
      </c>
      <c r="G69" s="33">
        <f t="shared" si="0"/>
        <v>0.30250000000000005</v>
      </c>
      <c r="H69" s="28"/>
      <c r="K69" s="28"/>
    </row>
    <row r="70" spans="1:11" ht="15.75" customHeight="1" x14ac:dyDescent="0.25">
      <c r="A70" s="26" t="s">
        <v>72</v>
      </c>
      <c r="B70" s="26" t="s">
        <v>18</v>
      </c>
      <c r="C70" s="33">
        <f>VLOOKUP(A70,'1er t'!$A$4:$I$77,9,FALSE)</f>
        <v>0.67900000000000005</v>
      </c>
      <c r="D70" s="33">
        <f>VLOOKUP(A70,'2do t'!$A$4:$I$77,9,FALSE)</f>
        <v>0.46899999999999997</v>
      </c>
      <c r="E70" s="33" t="str">
        <f>VLOOKUP(A70,'3er t'!$A$3:$I$76,9,FALSE)</f>
        <v>No iniciado</v>
      </c>
      <c r="F70" s="33" t="str">
        <f>VLOOKUP(A70,'4to t'!A66:I139,9,FALSE)</f>
        <v>No iniciado</v>
      </c>
      <c r="G70" s="33">
        <f t="shared" si="0"/>
        <v>0.57400000000000007</v>
      </c>
      <c r="H70" s="28"/>
      <c r="K70" s="28"/>
    </row>
    <row r="71" spans="1:11" ht="15.75" customHeight="1" x14ac:dyDescent="0.25">
      <c r="A71" s="26" t="s">
        <v>60</v>
      </c>
      <c r="B71" s="26" t="s">
        <v>17</v>
      </c>
      <c r="C71" s="33">
        <f>VLOOKUP(A71,'1er t'!$A$4:$I$77,9,FALSE)</f>
        <v>0.94199999999999995</v>
      </c>
      <c r="D71" s="33">
        <f>VLOOKUP(A71,'2do t'!$A$4:$I$77,9,FALSE)</f>
        <v>1</v>
      </c>
      <c r="E71" s="33" t="str">
        <f>VLOOKUP(A71,'3er t'!$A$3:$I$76,9,FALSE)</f>
        <v>No iniciado</v>
      </c>
      <c r="F71" s="33" t="str">
        <f>VLOOKUP(A71,'4to t'!A68:I141,9,FALSE)</f>
        <v>No iniciado</v>
      </c>
      <c r="G71" s="33">
        <f t="shared" si="0"/>
        <v>0.97099999999999997</v>
      </c>
      <c r="H71" s="28"/>
      <c r="K71" s="28"/>
    </row>
    <row r="72" spans="1:11" ht="15.75" customHeight="1" x14ac:dyDescent="0.25">
      <c r="A72" s="26" t="s">
        <v>54</v>
      </c>
      <c r="B72" s="26" t="s">
        <v>15</v>
      </c>
      <c r="C72" s="33">
        <f>VLOOKUP(A72,'1er t'!$A$4:$I$77,9,FALSE)</f>
        <v>1</v>
      </c>
      <c r="D72" s="33">
        <f>VLOOKUP(A72,'2do t'!$A$4:$I$77,9,FALSE)</f>
        <v>0.99299999999999999</v>
      </c>
      <c r="E72" s="33" t="str">
        <f>VLOOKUP(A72,'3er t'!$A$3:$I$76,9,FALSE)</f>
        <v>No iniciado</v>
      </c>
      <c r="F72" s="33" t="str">
        <f>VLOOKUP(A72,'4to t'!A71:I144,9,FALSE)</f>
        <v>No iniciado</v>
      </c>
      <c r="G72" s="33">
        <f t="shared" si="0"/>
        <v>0.99649999999999994</v>
      </c>
      <c r="H72" s="28"/>
      <c r="K72" s="28"/>
    </row>
    <row r="73" spans="1:11" ht="15.75" customHeight="1" x14ac:dyDescent="0.25">
      <c r="A73" s="26" t="s">
        <v>76</v>
      </c>
      <c r="B73" s="26" t="s">
        <v>15</v>
      </c>
      <c r="C73" s="33">
        <f>VLOOKUP(A73,'1er t'!$A$4:$I$77,9,FALSE)</f>
        <v>1</v>
      </c>
      <c r="D73" s="33">
        <f>VLOOKUP(A73,'2do t'!$A$4:$I$77,9,FALSE)</f>
        <v>0.9889</v>
      </c>
      <c r="E73" s="33" t="str">
        <f>VLOOKUP(A73,'3er t'!$A$3:$I$76,9,FALSE)</f>
        <v>No iniciado</v>
      </c>
      <c r="F73" s="33" t="str">
        <f>VLOOKUP(A73,'4to t'!A70:I143,9,FALSE)</f>
        <v>No iniciado</v>
      </c>
      <c r="G73" s="33">
        <f t="shared" si="0"/>
        <v>0.99445000000000006</v>
      </c>
      <c r="H73" s="28"/>
      <c r="K73" s="28"/>
    </row>
    <row r="74" spans="1:11" ht="15.75" customHeight="1" x14ac:dyDescent="0.25">
      <c r="A74" s="26" t="s">
        <v>2</v>
      </c>
      <c r="B74" s="26" t="s">
        <v>15</v>
      </c>
      <c r="C74" s="33">
        <f>VLOOKUP(A74,'1er t'!$A$4:$I$77,9,FALSE)</f>
        <v>1</v>
      </c>
      <c r="D74" s="33">
        <f>VLOOKUP(A74,'2do t'!$A$4:$I$77,9,FALSE)</f>
        <v>0.91310000000000002</v>
      </c>
      <c r="E74" s="33" t="str">
        <f>VLOOKUP(A74,'3er t'!$A$3:$I$76,9,FALSE)</f>
        <v>No iniciado</v>
      </c>
      <c r="F74" s="33" t="str">
        <f>VLOOKUP(A74,'4to t'!A69:I142,9,FALSE)</f>
        <v>No iniciado</v>
      </c>
      <c r="G74" s="33">
        <f t="shared" si="0"/>
        <v>0.95655000000000001</v>
      </c>
      <c r="H74" s="28"/>
      <c r="K74" s="28"/>
    </row>
    <row r="75" spans="1:11" ht="15.75" customHeight="1" x14ac:dyDescent="0.25">
      <c r="A75" s="26" t="s">
        <v>44</v>
      </c>
      <c r="B75" s="26" t="s">
        <v>12</v>
      </c>
      <c r="C75" s="33">
        <f>VLOOKUP(A75,'1er t'!$A$4:$I$77,9,FALSE)</f>
        <v>1</v>
      </c>
      <c r="D75" s="33">
        <f>VLOOKUP(A75,'2do t'!$A$4:$I$77,9,FALSE)</f>
        <v>0.94</v>
      </c>
      <c r="E75" s="33" t="str">
        <f>VLOOKUP(A75,'3er t'!$A$3:$I$76,9,FALSE)</f>
        <v>No iniciado</v>
      </c>
      <c r="F75" s="33" t="str">
        <f>VLOOKUP(A75,'4to t'!A74:I147,9,FALSE)</f>
        <v>No iniciado</v>
      </c>
      <c r="G75" s="33">
        <f t="shared" si="0"/>
        <v>0.97</v>
      </c>
      <c r="H75" s="28"/>
      <c r="K75" s="28"/>
    </row>
    <row r="76" spans="1:11" ht="15.75" customHeight="1" x14ac:dyDescent="0.25">
      <c r="A76" s="26" t="s">
        <v>81</v>
      </c>
      <c r="B76" s="26" t="s">
        <v>12</v>
      </c>
      <c r="C76" s="33">
        <f>VLOOKUP(A76,'1er t'!$A$4:$I$77,9,FALSE)</f>
        <v>1</v>
      </c>
      <c r="D76" s="33">
        <f>VLOOKUP(A76,'2do t'!$A$4:$I$77,9,FALSE)</f>
        <v>0.94699999999999995</v>
      </c>
      <c r="E76" s="33" t="str">
        <f>VLOOKUP(A76,'3er t'!$A$3:$I$76,9,FALSE)</f>
        <v>No iniciado</v>
      </c>
      <c r="F76" s="33" t="str">
        <f>VLOOKUP(A76,'4to t'!A75:I148,9,FALSE)</f>
        <v>No iniciado</v>
      </c>
      <c r="G76" s="33">
        <f t="shared" si="0"/>
        <v>0.97350000000000003</v>
      </c>
      <c r="H76" s="28"/>
      <c r="K76" s="28"/>
    </row>
    <row r="77" spans="1:11" ht="15.75" customHeight="1" x14ac:dyDescent="0.25">
      <c r="A77" s="26" t="s">
        <v>40</v>
      </c>
      <c r="B77" s="26" t="s">
        <v>12</v>
      </c>
      <c r="C77" s="33">
        <f>VLOOKUP(A77,'1er t'!$A$4:$I$77,9,FALSE)</f>
        <v>9.0899999999999995E-2</v>
      </c>
      <c r="D77" s="33">
        <f>VLOOKUP(A77,'2do t'!$A$4:$I$77,9,FALSE)</f>
        <v>0.86360000000000003</v>
      </c>
      <c r="E77" s="33" t="str">
        <f>VLOOKUP(A77,'3er t'!$A$3:$I$76,9,FALSE)</f>
        <v>No iniciado</v>
      </c>
      <c r="F77" s="33" t="str">
        <f>VLOOKUP(A77,'4to t'!A72:I145,9,FALSE)</f>
        <v>No iniciado</v>
      </c>
      <c r="G77" s="33">
        <f t="shared" si="0"/>
        <v>0.47725000000000001</v>
      </c>
      <c r="H77" s="28"/>
      <c r="K77" s="28"/>
    </row>
    <row r="78" spans="1:11" ht="15.75" customHeight="1" x14ac:dyDescent="0.25">
      <c r="A78" s="26" t="s">
        <v>28</v>
      </c>
      <c r="B78" s="26" t="s">
        <v>12</v>
      </c>
      <c r="C78" s="33">
        <f>VLOOKUP(A78,'1er t'!$A$4:$I$77,9,FALSE)</f>
        <v>0.81799999999999995</v>
      </c>
      <c r="D78" s="33">
        <f>VLOOKUP(A78,'2do t'!$A$4:$I$77,9,FALSE)</f>
        <v>0.97</v>
      </c>
      <c r="E78" s="33" t="str">
        <f>VLOOKUP(A78,'3er t'!$A$3:$I$76,9,FALSE)</f>
        <v>No iniciado</v>
      </c>
      <c r="F78" s="33" t="str">
        <f>VLOOKUP(A78,'4to t'!A73:I146,9,FALSE)</f>
        <v>No iniciado</v>
      </c>
      <c r="G78" s="33">
        <f t="shared" si="0"/>
        <v>0.89399999999999991</v>
      </c>
    </row>
    <row r="79" spans="1:11" ht="15.75" customHeight="1" x14ac:dyDescent="0.2"/>
    <row r="80" spans="1:11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autoFilter ref="A4:G78" xr:uid="{00000000-0009-0000-0000-000005000000}">
    <sortState xmlns:xlrd2="http://schemas.microsoft.com/office/spreadsheetml/2017/richdata2" ref="A4:G77">
      <sortCondition ref="B4:B77"/>
    </sortState>
  </autoFilter>
  <pageMargins left="0.7" right="0.7" top="0.75" bottom="0.75" header="0" footer="0"/>
  <pageSetup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D5C607-A10B-4D71-B8EF-D9A4F85EEFCB}">
  <dimension ref="A1:A75"/>
  <sheetViews>
    <sheetView workbookViewId="0">
      <selection activeCell="A3" sqref="A3"/>
    </sheetView>
  </sheetViews>
  <sheetFormatPr baseColWidth="10" defaultRowHeight="14.25" x14ac:dyDescent="0.2"/>
  <cols>
    <col min="1" max="1" width="35.25" customWidth="1"/>
  </cols>
  <sheetData>
    <row r="1" spans="1:1" ht="15" x14ac:dyDescent="0.25">
      <c r="A1" s="1" t="s">
        <v>104</v>
      </c>
    </row>
    <row r="2" spans="1:1" ht="15" x14ac:dyDescent="0.25">
      <c r="A2" s="34" t="s">
        <v>56</v>
      </c>
    </row>
    <row r="3" spans="1:1" ht="15" x14ac:dyDescent="0.25">
      <c r="A3" s="34" t="s">
        <v>78</v>
      </c>
    </row>
    <row r="4" spans="1:1" ht="15" x14ac:dyDescent="0.25">
      <c r="A4" s="34" t="s">
        <v>38</v>
      </c>
    </row>
    <row r="5" spans="1:1" ht="15" x14ac:dyDescent="0.25">
      <c r="A5" s="34" t="s">
        <v>35</v>
      </c>
    </row>
    <row r="6" spans="1:1" ht="15" x14ac:dyDescent="0.25">
      <c r="A6" s="34" t="s">
        <v>44</v>
      </c>
    </row>
    <row r="7" spans="1:1" ht="15" x14ac:dyDescent="0.25">
      <c r="A7" s="34" t="s">
        <v>81</v>
      </c>
    </row>
    <row r="8" spans="1:1" ht="15" x14ac:dyDescent="0.25">
      <c r="A8" s="37" t="s">
        <v>86</v>
      </c>
    </row>
    <row r="9" spans="1:1" ht="15" x14ac:dyDescent="0.25">
      <c r="A9" s="34" t="s">
        <v>61</v>
      </c>
    </row>
    <row r="10" spans="1:1" ht="15" x14ac:dyDescent="0.25">
      <c r="A10" s="34" t="s">
        <v>60</v>
      </c>
    </row>
    <row r="11" spans="1:1" ht="15" x14ac:dyDescent="0.25">
      <c r="A11" s="34" t="s">
        <v>70</v>
      </c>
    </row>
    <row r="12" spans="1:1" ht="15" x14ac:dyDescent="0.25">
      <c r="A12" s="34" t="s">
        <v>51</v>
      </c>
    </row>
    <row r="13" spans="1:1" ht="15" x14ac:dyDescent="0.25">
      <c r="A13" s="34" t="s">
        <v>67</v>
      </c>
    </row>
    <row r="14" spans="1:1" ht="15" x14ac:dyDescent="0.25">
      <c r="A14" s="34" t="s">
        <v>52</v>
      </c>
    </row>
    <row r="15" spans="1:1" ht="15" x14ac:dyDescent="0.25">
      <c r="A15" s="34" t="s">
        <v>62</v>
      </c>
    </row>
    <row r="16" spans="1:1" ht="15" x14ac:dyDescent="0.25">
      <c r="A16" s="34" t="s">
        <v>45</v>
      </c>
    </row>
    <row r="17" spans="1:1" ht="15" x14ac:dyDescent="0.25">
      <c r="A17" s="34" t="s">
        <v>37</v>
      </c>
    </row>
    <row r="18" spans="1:1" ht="15" x14ac:dyDescent="0.25">
      <c r="A18" s="34" t="s">
        <v>19</v>
      </c>
    </row>
    <row r="19" spans="1:1" ht="15" x14ac:dyDescent="0.25">
      <c r="A19" s="34" t="s">
        <v>36</v>
      </c>
    </row>
    <row r="20" spans="1:1" ht="15" x14ac:dyDescent="0.25">
      <c r="A20" s="34" t="s">
        <v>39</v>
      </c>
    </row>
    <row r="21" spans="1:1" ht="15" x14ac:dyDescent="0.25">
      <c r="A21" s="34" t="s">
        <v>85</v>
      </c>
    </row>
    <row r="22" spans="1:1" ht="15" x14ac:dyDescent="0.25">
      <c r="A22" s="34" t="s">
        <v>27</v>
      </c>
    </row>
    <row r="23" spans="1:1" ht="15" x14ac:dyDescent="0.25">
      <c r="A23" s="34" t="s">
        <v>25</v>
      </c>
    </row>
    <row r="24" spans="1:1" ht="15" x14ac:dyDescent="0.25">
      <c r="A24" s="34" t="s">
        <v>46</v>
      </c>
    </row>
    <row r="25" spans="1:1" ht="15" x14ac:dyDescent="0.25">
      <c r="A25" s="34" t="s">
        <v>80</v>
      </c>
    </row>
    <row r="26" spans="1:1" ht="15" x14ac:dyDescent="0.25">
      <c r="A26" s="34" t="s">
        <v>90</v>
      </c>
    </row>
    <row r="27" spans="1:1" ht="15" x14ac:dyDescent="0.25">
      <c r="A27" s="34" t="s">
        <v>32</v>
      </c>
    </row>
    <row r="28" spans="1:1" ht="15" x14ac:dyDescent="0.25">
      <c r="A28" s="34" t="s">
        <v>43</v>
      </c>
    </row>
    <row r="29" spans="1:1" ht="15" x14ac:dyDescent="0.25">
      <c r="A29" s="34" t="s">
        <v>41</v>
      </c>
    </row>
    <row r="30" spans="1:1" ht="15" x14ac:dyDescent="0.25">
      <c r="A30" s="34" t="s">
        <v>91</v>
      </c>
    </row>
    <row r="31" spans="1:1" ht="15" x14ac:dyDescent="0.25">
      <c r="A31" s="34" t="s">
        <v>73</v>
      </c>
    </row>
    <row r="32" spans="1:1" ht="15" x14ac:dyDescent="0.25">
      <c r="A32" s="34" t="s">
        <v>74</v>
      </c>
    </row>
    <row r="33" spans="1:1" ht="15" x14ac:dyDescent="0.25">
      <c r="A33" s="34" t="s">
        <v>75</v>
      </c>
    </row>
    <row r="34" spans="1:1" ht="15" x14ac:dyDescent="0.25">
      <c r="A34" s="34" t="s">
        <v>96</v>
      </c>
    </row>
    <row r="35" spans="1:1" ht="15" x14ac:dyDescent="0.25">
      <c r="A35" s="34" t="s">
        <v>94</v>
      </c>
    </row>
    <row r="36" spans="1:1" ht="15" x14ac:dyDescent="0.25">
      <c r="A36" s="34" t="s">
        <v>71</v>
      </c>
    </row>
    <row r="37" spans="1:1" ht="15" x14ac:dyDescent="0.25">
      <c r="A37" s="34" t="s">
        <v>93</v>
      </c>
    </row>
    <row r="38" spans="1:1" ht="15" x14ac:dyDescent="0.25">
      <c r="A38" s="34" t="s">
        <v>72</v>
      </c>
    </row>
    <row r="39" spans="1:1" ht="15" x14ac:dyDescent="0.25">
      <c r="A39" s="34" t="s">
        <v>82</v>
      </c>
    </row>
    <row r="40" spans="1:1" ht="15" x14ac:dyDescent="0.25">
      <c r="A40" s="34" t="s">
        <v>54</v>
      </c>
    </row>
    <row r="41" spans="1:1" ht="15" x14ac:dyDescent="0.25">
      <c r="A41" s="34" t="s">
        <v>76</v>
      </c>
    </row>
    <row r="42" spans="1:1" ht="15" x14ac:dyDescent="0.25">
      <c r="A42" s="34" t="s">
        <v>2</v>
      </c>
    </row>
    <row r="43" spans="1:1" ht="15" x14ac:dyDescent="0.25">
      <c r="A43" s="34" t="s">
        <v>31</v>
      </c>
    </row>
    <row r="44" spans="1:1" ht="15" x14ac:dyDescent="0.25">
      <c r="A44" s="34" t="s">
        <v>69</v>
      </c>
    </row>
    <row r="45" spans="1:1" ht="15" x14ac:dyDescent="0.25">
      <c r="A45" s="34" t="s">
        <v>49</v>
      </c>
    </row>
    <row r="46" spans="1:1" ht="15" x14ac:dyDescent="0.25">
      <c r="A46" s="34" t="s">
        <v>66</v>
      </c>
    </row>
    <row r="47" spans="1:1" ht="15" x14ac:dyDescent="0.25">
      <c r="A47" s="34" t="s">
        <v>47</v>
      </c>
    </row>
    <row r="48" spans="1:1" ht="15" x14ac:dyDescent="0.25">
      <c r="A48" s="34" t="s">
        <v>50</v>
      </c>
    </row>
    <row r="49" spans="1:1" ht="15" x14ac:dyDescent="0.25">
      <c r="A49" s="34" t="s">
        <v>77</v>
      </c>
    </row>
    <row r="50" spans="1:1" ht="15" x14ac:dyDescent="0.25">
      <c r="A50" s="34" t="s">
        <v>33</v>
      </c>
    </row>
    <row r="51" spans="1:1" ht="15" x14ac:dyDescent="0.25">
      <c r="A51" s="34" t="s">
        <v>57</v>
      </c>
    </row>
    <row r="52" spans="1:1" ht="15" x14ac:dyDescent="0.25">
      <c r="A52" s="34" t="s">
        <v>89</v>
      </c>
    </row>
    <row r="53" spans="1:1" ht="15" x14ac:dyDescent="0.25">
      <c r="A53" s="34" t="s">
        <v>87</v>
      </c>
    </row>
    <row r="54" spans="1:1" ht="15" x14ac:dyDescent="0.25">
      <c r="A54" s="34" t="s">
        <v>92</v>
      </c>
    </row>
    <row r="55" spans="1:1" ht="15" x14ac:dyDescent="0.25">
      <c r="A55" s="34" t="s">
        <v>79</v>
      </c>
    </row>
    <row r="56" spans="1:1" ht="15" x14ac:dyDescent="0.25">
      <c r="A56" s="34" t="s">
        <v>58</v>
      </c>
    </row>
    <row r="57" spans="1:1" ht="15" x14ac:dyDescent="0.25">
      <c r="A57" s="34" t="s">
        <v>83</v>
      </c>
    </row>
    <row r="58" spans="1:1" ht="15" x14ac:dyDescent="0.25">
      <c r="A58" s="34" t="s">
        <v>34</v>
      </c>
    </row>
    <row r="59" spans="1:1" ht="15" x14ac:dyDescent="0.25">
      <c r="A59" s="34" t="s">
        <v>40</v>
      </c>
    </row>
    <row r="60" spans="1:1" ht="15" x14ac:dyDescent="0.25">
      <c r="A60" s="34" t="s">
        <v>28</v>
      </c>
    </row>
    <row r="61" spans="1:1" ht="15" x14ac:dyDescent="0.25">
      <c r="A61" s="34" t="s">
        <v>55</v>
      </c>
    </row>
    <row r="62" spans="1:1" ht="15" x14ac:dyDescent="0.25">
      <c r="A62" s="34" t="s">
        <v>42</v>
      </c>
    </row>
    <row r="63" spans="1:1" ht="15" x14ac:dyDescent="0.25">
      <c r="A63" s="34" t="s">
        <v>88</v>
      </c>
    </row>
    <row r="64" spans="1:1" ht="15" x14ac:dyDescent="0.25">
      <c r="A64" s="34" t="s">
        <v>63</v>
      </c>
    </row>
    <row r="65" spans="1:1" ht="15" x14ac:dyDescent="0.25">
      <c r="A65" s="34" t="s">
        <v>64</v>
      </c>
    </row>
    <row r="66" spans="1:1" ht="15" x14ac:dyDescent="0.25">
      <c r="A66" s="34" t="s">
        <v>65</v>
      </c>
    </row>
    <row r="67" spans="1:1" ht="15" x14ac:dyDescent="0.25">
      <c r="A67" s="34" t="s">
        <v>26</v>
      </c>
    </row>
    <row r="68" spans="1:1" ht="15" x14ac:dyDescent="0.25">
      <c r="A68" s="34" t="s">
        <v>30</v>
      </c>
    </row>
    <row r="69" spans="1:1" ht="15" x14ac:dyDescent="0.25">
      <c r="A69" s="34" t="s">
        <v>29</v>
      </c>
    </row>
    <row r="70" spans="1:1" ht="15" x14ac:dyDescent="0.25">
      <c r="A70" s="34" t="s">
        <v>68</v>
      </c>
    </row>
    <row r="71" spans="1:1" ht="15" x14ac:dyDescent="0.25">
      <c r="A71" s="34" t="s">
        <v>53</v>
      </c>
    </row>
    <row r="72" spans="1:1" ht="15" x14ac:dyDescent="0.25">
      <c r="A72" s="34" t="s">
        <v>84</v>
      </c>
    </row>
    <row r="73" spans="1:1" ht="15" x14ac:dyDescent="0.25">
      <c r="A73" s="34" t="s">
        <v>95</v>
      </c>
    </row>
    <row r="74" spans="1:1" ht="15" x14ac:dyDescent="0.25">
      <c r="A74" s="34" t="s">
        <v>48</v>
      </c>
    </row>
    <row r="75" spans="1:1" ht="15" x14ac:dyDescent="0.25">
      <c r="A75" s="34" t="s">
        <v>59</v>
      </c>
    </row>
  </sheetData>
  <sortState xmlns:xlrd2="http://schemas.microsoft.com/office/spreadsheetml/2017/richdata2" ref="A2:A75">
    <sortCondition ref="A2:A7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Presentación</vt:lpstr>
      <vt:lpstr>Resultados por tipo</vt:lpstr>
      <vt:lpstr>1er t</vt:lpstr>
      <vt:lpstr>2do t</vt:lpstr>
      <vt:lpstr>3er t</vt:lpstr>
      <vt:lpstr>4to t</vt:lpstr>
      <vt:lpstr>Prom anual</vt:lpstr>
      <vt:lpstr>Sujetos obligados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IACIP_009</dc:creator>
  <cp:lastModifiedBy>IACIP_009</cp:lastModifiedBy>
  <dcterms:created xsi:type="dcterms:W3CDTF">2015-06-05T18:19:34Z</dcterms:created>
  <dcterms:modified xsi:type="dcterms:W3CDTF">2021-11-16T19:16:13Z</dcterms:modified>
</cp:coreProperties>
</file>